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65"/>
  </bookViews>
  <sheets>
    <sheet name="alle resultater" sheetId="1" r:id="rId1"/>
    <sheet name="rank bedste resultat" sheetId="2" r:id="rId2"/>
    <sheet name="Statistikker" sheetId="4" r:id="rId3"/>
    <sheet name="racer" sheetId="5" r:id="rId4"/>
  </sheets>
  <definedNames>
    <definedName name="_xlnm._FilterDatabase" localSheetId="0" hidden="1">'alle resultater'!$A$1:$CF$63</definedName>
  </definedNames>
  <calcPr calcId="145621"/>
</workbook>
</file>

<file path=xl/calcChain.xml><?xml version="1.0" encoding="utf-8"?>
<calcChain xmlns="http://schemas.openxmlformats.org/spreadsheetml/2006/main">
  <c r="A105" i="1" l="1"/>
  <c r="A104" i="1"/>
  <c r="A103" i="1"/>
  <c r="A102" i="1"/>
  <c r="A101" i="1"/>
  <c r="A100" i="1"/>
  <c r="A99" i="1"/>
  <c r="M52" i="1"/>
  <c r="K52" i="1"/>
  <c r="J52" i="1"/>
  <c r="I52" i="1"/>
  <c r="H52" i="1"/>
  <c r="G52" i="1"/>
  <c r="F52" i="1" s="1"/>
  <c r="M29" i="1"/>
  <c r="M23" i="1"/>
  <c r="M37" i="1"/>
  <c r="M50" i="1"/>
  <c r="K50" i="1"/>
  <c r="J50" i="1"/>
  <c r="I50" i="1"/>
  <c r="H50" i="1"/>
  <c r="G50" i="1"/>
  <c r="M40" i="1"/>
  <c r="M31" i="1"/>
  <c r="F50" i="1" l="1"/>
  <c r="A66" i="1"/>
  <c r="A67" i="1"/>
  <c r="A68" i="1"/>
  <c r="A69" i="1"/>
  <c r="A70" i="1"/>
  <c r="A71" i="1"/>
  <c r="A72" i="1"/>
  <c r="A97" i="1"/>
  <c r="A96" i="1"/>
  <c r="A86" i="1"/>
  <c r="A90" i="1"/>
  <c r="A85" i="1"/>
  <c r="A84" i="1"/>
  <c r="A78" i="1"/>
  <c r="A93" i="1"/>
  <c r="A95" i="1"/>
  <c r="A98" i="1"/>
  <c r="A92" i="1"/>
  <c r="A77" i="1"/>
  <c r="A88" i="1"/>
  <c r="A81" i="1"/>
  <c r="A94" i="1"/>
  <c r="A83" i="1"/>
  <c r="A91" i="1"/>
  <c r="A89" i="1"/>
  <c r="A76" i="1"/>
  <c r="A87" i="1"/>
  <c r="A75" i="1"/>
  <c r="A82" i="1"/>
  <c r="A74" i="1"/>
  <c r="A80" i="1"/>
  <c r="A79" i="1"/>
  <c r="A73" i="1"/>
  <c r="M22" i="1"/>
  <c r="K59" i="1" l="1"/>
  <c r="J59" i="1"/>
  <c r="I59" i="1"/>
  <c r="H59" i="1"/>
  <c r="G59" i="1"/>
  <c r="K60" i="1"/>
  <c r="J60" i="1"/>
  <c r="I60" i="1"/>
  <c r="I61" i="1"/>
  <c r="H60" i="1"/>
  <c r="G60" i="1"/>
  <c r="F59" i="1" l="1"/>
  <c r="F60" i="1"/>
  <c r="M2" i="1"/>
  <c r="G54" i="1" l="1"/>
  <c r="H54" i="1"/>
  <c r="I54" i="1"/>
  <c r="J54" i="1"/>
  <c r="K54" i="1"/>
  <c r="K63" i="1"/>
  <c r="J63" i="1"/>
  <c r="I63" i="1"/>
  <c r="H63" i="1"/>
  <c r="G63" i="1"/>
  <c r="F63" i="1" l="1"/>
  <c r="F54" i="1"/>
  <c r="J40" i="1"/>
  <c r="K40" i="1"/>
  <c r="J29" i="1"/>
  <c r="I40" i="1"/>
  <c r="H40" i="1"/>
  <c r="G40" i="1"/>
  <c r="F40" i="1" l="1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40" i="2" l="1"/>
  <c r="A42" i="2"/>
  <c r="A43" i="2"/>
  <c r="A44" i="2"/>
  <c r="A46" i="2"/>
  <c r="A47" i="2"/>
  <c r="A48" i="2"/>
  <c r="A51" i="2"/>
  <c r="A54" i="2"/>
  <c r="A55" i="2"/>
  <c r="A56" i="2"/>
  <c r="A27" i="2"/>
  <c r="A26" i="2"/>
  <c r="A53" i="2"/>
  <c r="A50" i="2"/>
  <c r="A49" i="2"/>
  <c r="A45" i="2"/>
  <c r="A39" i="2"/>
  <c r="A20" i="2"/>
  <c r="A25" i="2"/>
  <c r="A34" i="2"/>
  <c r="A37" i="2"/>
  <c r="A36" i="2"/>
  <c r="A9" i="2"/>
  <c r="A52" i="2"/>
  <c r="A38" i="2"/>
  <c r="A41" i="2"/>
  <c r="A35" i="2"/>
  <c r="A8" i="2"/>
  <c r="A24" i="2"/>
  <c r="A23" i="2"/>
  <c r="A33" i="2"/>
  <c r="A17" i="2"/>
  <c r="A16" i="2"/>
  <c r="A15" i="2"/>
  <c r="A32" i="2"/>
  <c r="A22" i="2"/>
  <c r="A21" i="2"/>
  <c r="A14" i="2"/>
  <c r="A19" i="2"/>
  <c r="A31" i="2"/>
  <c r="A13" i="2"/>
  <c r="A30" i="2"/>
  <c r="A29" i="2"/>
  <c r="A28" i="2"/>
  <c r="A12" i="2"/>
  <c r="A7" i="2"/>
  <c r="A18" i="2"/>
  <c r="A6" i="2"/>
  <c r="A11" i="2"/>
  <c r="A10" i="2"/>
  <c r="A5" i="2"/>
  <c r="A3" i="2"/>
  <c r="A2" i="2"/>
  <c r="A4" i="2"/>
  <c r="G19" i="1" l="1"/>
  <c r="K58" i="1" l="1"/>
  <c r="J58" i="1"/>
  <c r="I58" i="1"/>
  <c r="I62" i="1"/>
  <c r="H58" i="1"/>
  <c r="G58" i="1"/>
  <c r="F58" i="1" l="1"/>
  <c r="K31" i="1"/>
  <c r="J31" i="1"/>
  <c r="I31" i="1"/>
  <c r="H31" i="1"/>
  <c r="G31" i="1"/>
  <c r="F31" i="1" l="1"/>
  <c r="K55" i="1"/>
  <c r="K53" i="1"/>
  <c r="J55" i="1"/>
  <c r="J53" i="1"/>
  <c r="I55" i="1"/>
  <c r="I53" i="1"/>
  <c r="H55" i="1"/>
  <c r="H53" i="1"/>
  <c r="G55" i="1"/>
  <c r="G53" i="1"/>
  <c r="F55" i="1" l="1"/>
  <c r="F53" i="1"/>
  <c r="K29" i="1"/>
  <c r="I29" i="1"/>
  <c r="H29" i="1"/>
  <c r="G29" i="1"/>
  <c r="F29" i="1" l="1"/>
  <c r="M36" i="1"/>
  <c r="K36" i="1"/>
  <c r="J36" i="1"/>
  <c r="I36" i="1"/>
  <c r="H36" i="1"/>
  <c r="G36" i="1"/>
  <c r="F36" i="1" l="1"/>
  <c r="M42" i="1"/>
  <c r="K42" i="1"/>
  <c r="J42" i="1"/>
  <c r="I42" i="1"/>
  <c r="H42" i="1"/>
  <c r="G42" i="1"/>
  <c r="F42" i="1" l="1"/>
  <c r="K45" i="1"/>
  <c r="J45" i="1"/>
  <c r="I45" i="1"/>
  <c r="H45" i="1"/>
  <c r="G45" i="1"/>
  <c r="F45" i="1" l="1"/>
  <c r="K22" i="1"/>
  <c r="J22" i="1"/>
  <c r="I22" i="1"/>
  <c r="H22" i="1"/>
  <c r="G22" i="1"/>
  <c r="F22" i="1" l="1"/>
  <c r="K37" i="1"/>
  <c r="J37" i="1"/>
  <c r="I37" i="1"/>
  <c r="H37" i="1"/>
  <c r="G37" i="1"/>
  <c r="F37" i="1" l="1"/>
  <c r="K61" i="1"/>
  <c r="J61" i="1"/>
  <c r="H61" i="1"/>
  <c r="G61" i="1"/>
  <c r="K62" i="1"/>
  <c r="J62" i="1"/>
  <c r="H62" i="1"/>
  <c r="G62" i="1"/>
  <c r="K25" i="1"/>
  <c r="J25" i="1"/>
  <c r="I25" i="1"/>
  <c r="H25" i="1"/>
  <c r="G25" i="1"/>
  <c r="K49" i="1"/>
  <c r="J49" i="1"/>
  <c r="I49" i="1"/>
  <c r="H49" i="1"/>
  <c r="G49" i="1"/>
  <c r="K41" i="1"/>
  <c r="J41" i="1"/>
  <c r="I41" i="1"/>
  <c r="H41" i="1"/>
  <c r="G41" i="1"/>
  <c r="K57" i="1"/>
  <c r="J57" i="1"/>
  <c r="I57" i="1"/>
  <c r="H57" i="1"/>
  <c r="G57" i="1"/>
  <c r="K44" i="1"/>
  <c r="J44" i="1"/>
  <c r="I44" i="1"/>
  <c r="H44" i="1"/>
  <c r="G44" i="1"/>
  <c r="K56" i="1"/>
  <c r="J56" i="1"/>
  <c r="I56" i="1"/>
  <c r="H56" i="1"/>
  <c r="G56" i="1"/>
  <c r="K34" i="1"/>
  <c r="J34" i="1"/>
  <c r="I34" i="1"/>
  <c r="H34" i="1"/>
  <c r="G34" i="1"/>
  <c r="K51" i="1"/>
  <c r="J51" i="1"/>
  <c r="I51" i="1"/>
  <c r="H51" i="1"/>
  <c r="G51" i="1"/>
  <c r="K12" i="1"/>
  <c r="J12" i="1"/>
  <c r="I12" i="1"/>
  <c r="H12" i="1"/>
  <c r="G12" i="1"/>
  <c r="K39" i="1"/>
  <c r="J39" i="1"/>
  <c r="I39" i="1"/>
  <c r="H39" i="1"/>
  <c r="G39" i="1"/>
  <c r="K48" i="1"/>
  <c r="J48" i="1"/>
  <c r="I48" i="1"/>
  <c r="H48" i="1"/>
  <c r="G48" i="1"/>
  <c r="K30" i="1"/>
  <c r="J30" i="1"/>
  <c r="I30" i="1"/>
  <c r="H30" i="1"/>
  <c r="G30" i="1"/>
  <c r="K47" i="1"/>
  <c r="J47" i="1"/>
  <c r="I47" i="1"/>
  <c r="H47" i="1"/>
  <c r="G47" i="1"/>
  <c r="K46" i="1"/>
  <c r="J46" i="1"/>
  <c r="I46" i="1"/>
  <c r="H46" i="1"/>
  <c r="G46" i="1"/>
  <c r="K38" i="1"/>
  <c r="J38" i="1"/>
  <c r="I38" i="1"/>
  <c r="H38" i="1"/>
  <c r="G38" i="1"/>
  <c r="K43" i="1"/>
  <c r="J43" i="1"/>
  <c r="I43" i="1"/>
  <c r="H43" i="1"/>
  <c r="G43" i="1"/>
  <c r="K32" i="1"/>
  <c r="J32" i="1"/>
  <c r="I32" i="1"/>
  <c r="H32" i="1"/>
  <c r="G32" i="1"/>
  <c r="K35" i="1"/>
  <c r="J35" i="1"/>
  <c r="I35" i="1"/>
  <c r="H35" i="1"/>
  <c r="G35" i="1"/>
  <c r="K26" i="1"/>
  <c r="J26" i="1"/>
  <c r="I26" i="1"/>
  <c r="H26" i="1"/>
  <c r="G26" i="1"/>
  <c r="K27" i="1"/>
  <c r="J27" i="1"/>
  <c r="I27" i="1"/>
  <c r="H27" i="1"/>
  <c r="G27" i="1"/>
  <c r="K20" i="1"/>
  <c r="J20" i="1"/>
  <c r="I20" i="1"/>
  <c r="H20" i="1"/>
  <c r="G20" i="1"/>
  <c r="K23" i="1"/>
  <c r="J23" i="1"/>
  <c r="I23" i="1"/>
  <c r="H23" i="1"/>
  <c r="G23" i="1"/>
  <c r="K33" i="1"/>
  <c r="J33" i="1"/>
  <c r="I33" i="1"/>
  <c r="H33" i="1"/>
  <c r="G33" i="1"/>
  <c r="K11" i="1"/>
  <c r="J11" i="1"/>
  <c r="I11" i="1"/>
  <c r="H11" i="1"/>
  <c r="G11" i="1"/>
  <c r="K24" i="1"/>
  <c r="J24" i="1"/>
  <c r="I24" i="1"/>
  <c r="H24" i="1"/>
  <c r="G24" i="1"/>
  <c r="K13" i="1"/>
  <c r="J13" i="1"/>
  <c r="I13" i="1"/>
  <c r="H13" i="1"/>
  <c r="G13" i="1"/>
  <c r="K16" i="1"/>
  <c r="J16" i="1"/>
  <c r="I16" i="1"/>
  <c r="H16" i="1"/>
  <c r="G16" i="1"/>
  <c r="K15" i="1"/>
  <c r="J15" i="1"/>
  <c r="I15" i="1"/>
  <c r="H15" i="1"/>
  <c r="G15" i="1"/>
  <c r="K21" i="1"/>
  <c r="J21" i="1"/>
  <c r="I21" i="1"/>
  <c r="H21" i="1"/>
  <c r="G21" i="1"/>
  <c r="K28" i="1"/>
  <c r="J28" i="1"/>
  <c r="I28" i="1"/>
  <c r="H28" i="1"/>
  <c r="G28" i="1"/>
  <c r="K14" i="1"/>
  <c r="J14" i="1"/>
  <c r="I14" i="1"/>
  <c r="H14" i="1"/>
  <c r="G14" i="1"/>
  <c r="K18" i="1"/>
  <c r="J18" i="1"/>
  <c r="I18" i="1"/>
  <c r="H18" i="1"/>
  <c r="G18" i="1"/>
  <c r="K19" i="1"/>
  <c r="J19" i="1"/>
  <c r="I19" i="1"/>
  <c r="H19" i="1"/>
  <c r="K10" i="1"/>
  <c r="J10" i="1"/>
  <c r="I10" i="1"/>
  <c r="H10" i="1"/>
  <c r="G10" i="1"/>
  <c r="K17" i="1"/>
  <c r="J17" i="1"/>
  <c r="I17" i="1"/>
  <c r="H17" i="1"/>
  <c r="G17" i="1"/>
  <c r="K9" i="1"/>
  <c r="J9" i="1"/>
  <c r="I9" i="1"/>
  <c r="H9" i="1"/>
  <c r="G9" i="1"/>
  <c r="K5" i="1"/>
  <c r="J5" i="1"/>
  <c r="I5" i="1"/>
  <c r="H5" i="1"/>
  <c r="G5" i="1"/>
  <c r="K3" i="1"/>
  <c r="J3" i="1"/>
  <c r="I3" i="1"/>
  <c r="H3" i="1"/>
  <c r="G3" i="1"/>
  <c r="K8" i="1"/>
  <c r="J8" i="1"/>
  <c r="I8" i="1"/>
  <c r="H8" i="1"/>
  <c r="G8" i="1"/>
  <c r="K6" i="1"/>
  <c r="J6" i="1"/>
  <c r="I6" i="1"/>
  <c r="H6" i="1"/>
  <c r="G6" i="1"/>
  <c r="K2" i="1"/>
  <c r="J2" i="1"/>
  <c r="I2" i="1"/>
  <c r="H2" i="1"/>
  <c r="G2" i="1"/>
  <c r="K7" i="1"/>
  <c r="J7" i="1"/>
  <c r="I7" i="1"/>
  <c r="H7" i="1"/>
  <c r="G7" i="1"/>
  <c r="K4" i="1"/>
  <c r="J4" i="1"/>
  <c r="I4" i="1"/>
  <c r="H4" i="1"/>
  <c r="G4" i="1"/>
  <c r="F61" i="1" l="1"/>
  <c r="F51" i="1"/>
  <c r="M39" i="1"/>
  <c r="M25" i="1"/>
  <c r="M27" i="1"/>
  <c r="F25" i="1" l="1"/>
  <c r="M5" i="1"/>
  <c r="M20" i="1" l="1"/>
  <c r="M33" i="1"/>
  <c r="M13" i="1"/>
  <c r="M16" i="1"/>
  <c r="M15" i="1"/>
  <c r="M28" i="1"/>
  <c r="M10" i="1"/>
  <c r="M24" i="1"/>
  <c r="M18" i="1"/>
  <c r="M9" i="1"/>
  <c r="M49" i="1"/>
  <c r="M35" i="1"/>
  <c r="M8" i="1"/>
  <c r="F49" i="1" l="1"/>
  <c r="M6" i="1" l="1"/>
  <c r="M12" i="1"/>
  <c r="F12" i="1" l="1"/>
  <c r="M30" i="1" l="1"/>
  <c r="F30" i="1" l="1"/>
  <c r="M11" i="1" l="1"/>
  <c r="M26" i="1"/>
  <c r="F26" i="1" l="1"/>
  <c r="M19" i="1"/>
  <c r="M34" i="1"/>
  <c r="M7" i="1"/>
  <c r="M21" i="1"/>
  <c r="M4" i="1"/>
  <c r="M14" i="1"/>
  <c r="M3" i="1"/>
  <c r="F34" i="1" l="1"/>
  <c r="F21" i="1" l="1"/>
  <c r="F35" i="1" l="1"/>
  <c r="F15" i="1"/>
  <c r="F33" i="1"/>
  <c r="F62" i="1" l="1"/>
  <c r="F47" i="1" l="1"/>
  <c r="F4" i="1" l="1"/>
  <c r="F41" i="1"/>
  <c r="F57" i="1" l="1"/>
  <c r="F16" i="1" l="1"/>
  <c r="F20" i="1"/>
  <c r="F18" i="1" l="1"/>
  <c r="F46" i="1" l="1"/>
  <c r="F23" i="1" l="1"/>
  <c r="F48" i="1" l="1"/>
  <c r="F44" i="1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B5" i="4"/>
  <c r="B4" i="4"/>
  <c r="B6" i="4" l="1"/>
  <c r="E34" i="4"/>
  <c r="F18" i="4" s="1"/>
  <c r="F28" i="4" l="1"/>
  <c r="F24" i="4"/>
  <c r="F16" i="4"/>
  <c r="F14" i="4"/>
  <c r="F56" i="1"/>
  <c r="F15" i="4"/>
  <c r="F20" i="4"/>
  <c r="F3" i="4"/>
  <c r="F8" i="4"/>
  <c r="F6" i="4"/>
  <c r="F12" i="4"/>
  <c r="F33" i="4"/>
  <c r="F26" i="4"/>
  <c r="F25" i="4"/>
  <c r="F29" i="4"/>
  <c r="F17" i="4"/>
  <c r="F21" i="4"/>
  <c r="F30" i="4"/>
  <c r="F13" i="4"/>
  <c r="F11" i="4"/>
  <c r="F31" i="4"/>
  <c r="F4" i="4"/>
  <c r="F23" i="4"/>
  <c r="F27" i="4"/>
  <c r="F7" i="4"/>
  <c r="F19" i="4"/>
  <c r="F9" i="4"/>
  <c r="F32" i="4"/>
  <c r="F22" i="4"/>
  <c r="F5" i="4"/>
  <c r="F10" i="4"/>
  <c r="F34" i="4" l="1"/>
  <c r="F17" i="1"/>
  <c r="F5" i="1" l="1"/>
  <c r="F8" i="1"/>
  <c r="F43" i="1" l="1"/>
  <c r="F27" i="1" l="1"/>
  <c r="F13" i="1"/>
  <c r="F11" i="1"/>
  <c r="F24" i="1"/>
  <c r="F32" i="1"/>
  <c r="F39" i="1"/>
  <c r="F6" i="1" l="1"/>
  <c r="F2" i="1"/>
  <c r="F3" i="1" l="1"/>
  <c r="A52" i="1" s="1"/>
  <c r="F10" i="1"/>
  <c r="F9" i="1"/>
  <c r="F7" i="1"/>
  <c r="F28" i="1"/>
  <c r="F19" i="1"/>
  <c r="F14" i="1"/>
  <c r="F38" i="1"/>
  <c r="A50" i="1" l="1"/>
  <c r="A59" i="1"/>
  <c r="A60" i="1"/>
  <c r="A55" i="1"/>
  <c r="A63" i="1"/>
  <c r="A54" i="1"/>
  <c r="A41" i="1"/>
  <c r="A62" i="1"/>
  <c r="A57" i="1"/>
  <c r="A58" i="1"/>
  <c r="A61" i="1"/>
  <c r="A40" i="1"/>
  <c r="A56" i="1"/>
  <c r="A31" i="1"/>
  <c r="A29" i="1"/>
  <c r="A53" i="1"/>
  <c r="A22" i="1"/>
  <c r="A36" i="1"/>
  <c r="A42" i="1"/>
  <c r="A45" i="1"/>
  <c r="A37" i="1"/>
  <c r="A51" i="1"/>
  <c r="A25" i="1"/>
  <c r="A49" i="1"/>
  <c r="A39" i="1"/>
  <c r="A12" i="1"/>
  <c r="A26" i="1"/>
  <c r="A30" i="1"/>
  <c r="A34" i="1"/>
  <c r="A35" i="1"/>
  <c r="A21" i="1"/>
  <c r="A15" i="1"/>
  <c r="A33" i="1"/>
  <c r="A47" i="1"/>
  <c r="A16" i="1"/>
  <c r="A20" i="1"/>
  <c r="A18" i="1"/>
  <c r="A23" i="1"/>
  <c r="A46" i="1"/>
  <c r="A48" i="1"/>
  <c r="A27" i="1"/>
  <c r="A44" i="1"/>
  <c r="B3" i="4"/>
  <c r="A17" i="1"/>
  <c r="A19" i="1"/>
  <c r="A28" i="1"/>
  <c r="A11" i="1"/>
  <c r="A24" i="1"/>
  <c r="A32" i="1"/>
  <c r="A5" i="1"/>
  <c r="A43" i="1"/>
  <c r="A8" i="1"/>
  <c r="A13" i="1"/>
  <c r="A7" i="1"/>
  <c r="A9" i="1"/>
  <c r="A10" i="1"/>
  <c r="A4" i="1"/>
  <c r="A3" i="1"/>
  <c r="A38" i="1"/>
  <c r="A6" i="1"/>
  <c r="A14" i="1"/>
  <c r="A2" i="1"/>
</calcChain>
</file>

<file path=xl/sharedStrings.xml><?xml version="1.0" encoding="utf-8"?>
<sst xmlns="http://schemas.openxmlformats.org/spreadsheetml/2006/main" count="702" uniqueCount="300">
  <si>
    <t xml:space="preserve">Nr. </t>
  </si>
  <si>
    <t xml:space="preserve">Race </t>
  </si>
  <si>
    <t xml:space="preserve">Navn </t>
  </si>
  <si>
    <t xml:space="preserve">Fører </t>
  </si>
  <si>
    <t xml:space="preserve">Point </t>
  </si>
  <si>
    <t>Islandsk Fårehund</t>
  </si>
  <si>
    <t>Sidsel Rytcher Lauridsen</t>
  </si>
  <si>
    <t>Chesapeake Bay Retriever</t>
  </si>
  <si>
    <t>Engelsk Springer Spaniel</t>
  </si>
  <si>
    <t>Keld Brun</t>
  </si>
  <si>
    <t>Shetland Sheepdog</t>
  </si>
  <si>
    <t>Eikica Black Gipsy</t>
  </si>
  <si>
    <t>Margit Rasmussen</t>
  </si>
  <si>
    <t>Gronendael</t>
  </si>
  <si>
    <t>Ulla Høm</t>
  </si>
  <si>
    <t>Måløv 
12-5-12</t>
  </si>
  <si>
    <t>Måløv
13-5-12</t>
  </si>
  <si>
    <t>Ishundur's Tyra (Tira)</t>
  </si>
  <si>
    <t>Happy Lean's Brown Sugar (Megan)</t>
  </si>
  <si>
    <t>Sælgæti’s Bylgja (Bylgja)</t>
  </si>
  <si>
    <t>Holckenhus' District Attorney (Spot)</t>
  </si>
  <si>
    <t>Stensedals Tasja</t>
  </si>
  <si>
    <t>Border collie</t>
  </si>
  <si>
    <t>Ulrike Hansen</t>
  </si>
  <si>
    <t>Tervueren</t>
  </si>
  <si>
    <t>Pia van Acker</t>
  </si>
  <si>
    <t>Odense
12-5-12</t>
  </si>
  <si>
    <t>Esbjerg
17-5-12</t>
  </si>
  <si>
    <t>Østerlars
17-5-12</t>
  </si>
  <si>
    <t>Køge
19-5-12</t>
  </si>
  <si>
    <t>Årslev
20-5-12</t>
  </si>
  <si>
    <t>Sorø
26-5-12</t>
  </si>
  <si>
    <t>Otterup
27-5-12</t>
  </si>
  <si>
    <t>Køge
28-5-12</t>
  </si>
  <si>
    <t>Roskilde
2-6-12</t>
  </si>
  <si>
    <t>Lejre
3-6-12</t>
  </si>
  <si>
    <t>Hadsten
8-6-12</t>
  </si>
  <si>
    <t>Holstebro
9-6-12</t>
  </si>
  <si>
    <t>Nyborg
10-6-12</t>
  </si>
  <si>
    <t>Roskilde
6-5-12</t>
  </si>
  <si>
    <t>Albertslund
16-6-12</t>
  </si>
  <si>
    <t>Hvalsø
24-6-12</t>
  </si>
  <si>
    <t>Ølstykke
29-6-12</t>
  </si>
  <si>
    <t>Lyngby
30-6-12</t>
  </si>
  <si>
    <t>Nr 1</t>
  </si>
  <si>
    <t>Nr 2</t>
  </si>
  <si>
    <t>Nr 3</t>
  </si>
  <si>
    <t>Nr 4</t>
  </si>
  <si>
    <t>Nr 5</t>
  </si>
  <si>
    <t>Pia Fischer-Henrichsen</t>
  </si>
  <si>
    <t>Nemo</t>
  </si>
  <si>
    <t>Uden stambog</t>
  </si>
  <si>
    <t>Border Collie</t>
  </si>
  <si>
    <t>Collie</t>
  </si>
  <si>
    <t>Rosy Wings Bijou In Moonlight Dream</t>
  </si>
  <si>
    <t>Papillon</t>
  </si>
  <si>
    <t>Frigg</t>
  </si>
  <si>
    <t>Golden Retriever</t>
  </si>
  <si>
    <t>Elverlamshuset's Osseau (Osseau)</t>
  </si>
  <si>
    <t>Poulsgaards Lonely Blue Star (Mikkel)</t>
  </si>
  <si>
    <t>Hvid Schweizisk hyrdehund</t>
  </si>
  <si>
    <t>Horsebo 7 Eleven (Seven)</t>
  </si>
  <si>
    <t>Ditte Wolsted</t>
  </si>
  <si>
    <t>Schæferhund,stockhåret</t>
  </si>
  <si>
    <t>Bogey</t>
  </si>
  <si>
    <t>Kristina T. Ahlfors</t>
  </si>
  <si>
    <t>Annette Klink Dalgaard</t>
  </si>
  <si>
    <t>Susanne Sørensen</t>
  </si>
  <si>
    <t>Mette Lorentzen</t>
  </si>
  <si>
    <t>Jytte Taono</t>
  </si>
  <si>
    <t>Rollo</t>
  </si>
  <si>
    <t>Laila Korsgaard</t>
  </si>
  <si>
    <t>Nr.</t>
  </si>
  <si>
    <t>Nørdet information</t>
  </si>
  <si>
    <t>Antal ekvipager i alt</t>
  </si>
  <si>
    <t>Antal beståede i alt</t>
  </si>
  <si>
    <t>Gennemsnits point</t>
  </si>
  <si>
    <t>Antal point i alt</t>
  </si>
  <si>
    <t>Fordeling af point</t>
  </si>
  <si>
    <t>Antal</t>
  </si>
  <si>
    <t>I alt</t>
  </si>
  <si>
    <t>Procent</t>
  </si>
  <si>
    <t>Kløverbakken's Jack Sparrow (Neo)</t>
  </si>
  <si>
    <t>Hanne Hedegaard</t>
  </si>
  <si>
    <t>Brian Cederbo</t>
  </si>
  <si>
    <t>Sancairn's Nadja</t>
  </si>
  <si>
    <t>Anja Christiansen</t>
  </si>
  <si>
    <t>Casa Lilja Audi (Audi)</t>
  </si>
  <si>
    <t>Antal prøver i alt</t>
  </si>
  <si>
    <t>Holly</t>
  </si>
  <si>
    <t>Anne Baker Drud</t>
  </si>
  <si>
    <t>Nala</t>
  </si>
  <si>
    <t>Siri Rytcher Andersen</t>
  </si>
  <si>
    <t>Painted Magic Beyon The Veil</t>
  </si>
  <si>
    <t>Australian Shepherd</t>
  </si>
  <si>
    <t>Anne-Lotte Prøhl</t>
  </si>
  <si>
    <t>G-Diggers Windy</t>
  </si>
  <si>
    <t>Birgitte Bang</t>
  </si>
  <si>
    <t>Pudel, mellem</t>
  </si>
  <si>
    <t>Khetashio Beat'm All</t>
  </si>
  <si>
    <t>Erik Martinussen</t>
  </si>
  <si>
    <t>Tvingsfields Elektric Dancer (Daisy)</t>
  </si>
  <si>
    <t>Født</t>
  </si>
  <si>
    <t>01.03.2003</t>
  </si>
  <si>
    <t>22.06.2007</t>
  </si>
  <si>
    <t>15.03.2004</t>
  </si>
  <si>
    <t>03.06.2003</t>
  </si>
  <si>
    <t>28.10.2003</t>
  </si>
  <si>
    <t>01.04.2006</t>
  </si>
  <si>
    <t>08.12.2004</t>
  </si>
  <si>
    <t>25.05.2007</t>
  </si>
  <si>
    <t>30.12.2003</t>
  </si>
  <si>
    <t>28.03.2009</t>
  </si>
  <si>
    <t>07.04.2005</t>
  </si>
  <si>
    <t>23.05.2005</t>
  </si>
  <si>
    <t>14.12.2003</t>
  </si>
  <si>
    <t>Odense
14-7-12</t>
  </si>
  <si>
    <t>Køge
5-8-12</t>
  </si>
  <si>
    <t>Sorø 
18-8-12</t>
  </si>
  <si>
    <t>Roskilde 
1-9-12</t>
  </si>
  <si>
    <t>Roskilde 
2-9-12</t>
  </si>
  <si>
    <t>Hesselager 
2-9-12</t>
  </si>
  <si>
    <t>Sorø 
2-9-12</t>
  </si>
  <si>
    <t>Vilhelmsborg 
8-9-12</t>
  </si>
  <si>
    <t>Østerlars 
8-9-12</t>
  </si>
  <si>
    <t>Østerlars
9-9-12</t>
  </si>
  <si>
    <t>Hadsten 
9-9-12</t>
  </si>
  <si>
    <t>Vejen 
15-9-12</t>
  </si>
  <si>
    <t>Køge 
22-9-12</t>
  </si>
  <si>
    <t>Thisted 
23-9-12</t>
  </si>
  <si>
    <t>Haarlev 
29-9-12</t>
  </si>
  <si>
    <t>Sabro 
29-9-12</t>
  </si>
  <si>
    <t>Ølstykke 
7-10-12</t>
  </si>
  <si>
    <t>Skive 
14-10-12</t>
  </si>
  <si>
    <t>Nykøbing Sj. 
12-8-12</t>
  </si>
  <si>
    <t>07.03.2010</t>
  </si>
  <si>
    <t>08.02.2004</t>
  </si>
  <si>
    <t>12.12.2005</t>
  </si>
  <si>
    <t>11.11.2003</t>
  </si>
  <si>
    <t>15.06.2005</t>
  </si>
  <si>
    <t>31.03.2003</t>
  </si>
  <si>
    <t>03.05.2003</t>
  </si>
  <si>
    <t>13.03.2004</t>
  </si>
  <si>
    <t>30.10.2002</t>
  </si>
  <si>
    <t>15.10.2008</t>
  </si>
  <si>
    <t>18.09.2005</t>
  </si>
  <si>
    <t>24.03.2005</t>
  </si>
  <si>
    <t>Shamirosa's Chaos For Helle  (Chaos)</t>
  </si>
  <si>
    <t>21.10.2005</t>
  </si>
  <si>
    <t>Lassies American Cassiopeia (Peia)</t>
  </si>
  <si>
    <t>NA</t>
  </si>
  <si>
    <t>24.11.2008</t>
  </si>
  <si>
    <t>Ophian Giggly Gucci Go-Getter (Gucci)</t>
  </si>
  <si>
    <t>Charmaine's Dexter</t>
  </si>
  <si>
    <t>03.08.2008</t>
  </si>
  <si>
    <t>Drude Gro Petersen</t>
  </si>
  <si>
    <t>Maliway Away Away</t>
  </si>
  <si>
    <t>22.09.2001</t>
  </si>
  <si>
    <t>Aino Andersen</t>
  </si>
  <si>
    <t>Belsique's Zaga-Nevada Of Aura (Zaga)</t>
  </si>
  <si>
    <t>A-Te-Ell's Madame Viola (Viola)</t>
  </si>
  <si>
    <t>Fabrizio di Scottatura (Zio)</t>
  </si>
  <si>
    <t>Hanne Gjerulff Kristensen</t>
  </si>
  <si>
    <t>10.03.2006</t>
  </si>
  <si>
    <t>Alliavalon's Jacki</t>
  </si>
  <si>
    <t>Bente Andersen</t>
  </si>
  <si>
    <t>23.05.2007</t>
  </si>
  <si>
    <t>Lassies Voice Of America</t>
  </si>
  <si>
    <t>11.04.2003</t>
  </si>
  <si>
    <t>Winnie West Ørngreen</t>
  </si>
  <si>
    <t>18.03.2004</t>
  </si>
  <si>
    <t>Tom Mathiasen</t>
  </si>
  <si>
    <t>Border terrier</t>
  </si>
  <si>
    <t>Gisela Hossenfelder</t>
  </si>
  <si>
    <t>28.03.2003</t>
  </si>
  <si>
    <t>Helle Kristensen</t>
  </si>
  <si>
    <t>Australsk Kelpie</t>
  </si>
  <si>
    <t>23.02.2005</t>
  </si>
  <si>
    <t>Vejen DKK4 
19-8-12</t>
  </si>
  <si>
    <t>Spøttrup DKK9 
26-8-12</t>
  </si>
  <si>
    <t>DM 2013
point</t>
  </si>
  <si>
    <t>DM 2013
placering</t>
  </si>
  <si>
    <t>Border Top's Gila (Gila)</t>
  </si>
  <si>
    <t>Border Top's Kenzie (Kenzie)</t>
  </si>
  <si>
    <t>Border Top´s Niko (Niko)</t>
  </si>
  <si>
    <t>16.01.2007</t>
  </si>
  <si>
    <t>Beagle</t>
  </si>
  <si>
    <t>28.03.1999</t>
  </si>
  <si>
    <t>Dynamic Flyer's Brave European Fan (Sprocket)</t>
  </si>
  <si>
    <t>Aase Holm-Jensen</t>
  </si>
  <si>
    <t>Herfølge
16-9-12</t>
  </si>
  <si>
    <t>Annie Larsen*</t>
  </si>
  <si>
    <t>Charlotte Lia*</t>
  </si>
  <si>
    <t>Paul Lysholdt*</t>
  </si>
  <si>
    <t>Conni Hansen*</t>
  </si>
  <si>
    <t>Amanda Jakobsson*</t>
  </si>
  <si>
    <t>Nice of you to Come Bye Panik (Panik)</t>
  </si>
  <si>
    <t>Lone Sommer</t>
  </si>
  <si>
    <t>10.11.2001</t>
  </si>
  <si>
    <t>Finsk Hyrdehund</t>
  </si>
  <si>
    <t>Njarga Caana</t>
  </si>
  <si>
    <t>25.03.2009</t>
  </si>
  <si>
    <t>Katja Jerichau</t>
  </si>
  <si>
    <t>Aarslev
14-10-12</t>
  </si>
  <si>
    <t>13.05.2008</t>
  </si>
  <si>
    <t>Grand Danois</t>
  </si>
  <si>
    <t>Flemming Thorstensen</t>
  </si>
  <si>
    <t>Dana</t>
  </si>
  <si>
    <t>Jacob Sloth Carlsen</t>
  </si>
  <si>
    <t>23.09.2009</t>
  </si>
  <si>
    <t>Samsø
19-10-12</t>
  </si>
  <si>
    <t>Farum
2-11-12</t>
  </si>
  <si>
    <t>Strøby
10-11-12</t>
  </si>
  <si>
    <t>Albertslund
10-11-12</t>
  </si>
  <si>
    <t>Hadsten
10-11-12</t>
  </si>
  <si>
    <t>Strøby
11-11-12</t>
  </si>
  <si>
    <t>Brørup
18-11-12</t>
  </si>
  <si>
    <t>Spøttrup 
24-11-12</t>
  </si>
  <si>
    <t>Sorø
25-11-12</t>
  </si>
  <si>
    <t>Ribe 
2-12-12</t>
  </si>
  <si>
    <t>Rowicks Nanni</t>
  </si>
  <si>
    <t>Helle Lousø</t>
  </si>
  <si>
    <t>13.09.2008</t>
  </si>
  <si>
    <t>Oscar</t>
  </si>
  <si>
    <t>Christina Svendsen</t>
  </si>
  <si>
    <t>Khetashio Mereenie Loop</t>
  </si>
  <si>
    <t>Pia Halvorsen</t>
  </si>
  <si>
    <t>09.09.2002</t>
  </si>
  <si>
    <t>Johanna Allanach</t>
  </si>
  <si>
    <t>20.03.2007</t>
  </si>
  <si>
    <t>Kojima Physical Graffitti (Soda)</t>
  </si>
  <si>
    <t>Schæfer</t>
  </si>
  <si>
    <t>Lotte Koch</t>
  </si>
  <si>
    <t>29.01.2006</t>
  </si>
  <si>
    <t>Xela</t>
  </si>
  <si>
    <t>21.02.2002</t>
  </si>
  <si>
    <t>01.01.2009</t>
  </si>
  <si>
    <t>Jette Hansen</t>
  </si>
  <si>
    <t>Sugar (Leika)</t>
  </si>
  <si>
    <t>Maxidan's Like A Rolling Stone (Aslan)</t>
  </si>
  <si>
    <t>Kochens Gucci (Gucci)</t>
  </si>
  <si>
    <t>Mitch Of The Two Chestnuts (Dui)</t>
  </si>
  <si>
    <t>Kali-Kama Tanagra (Kali)</t>
  </si>
  <si>
    <t>Shanka</t>
  </si>
  <si>
    <t>Chihuahua</t>
  </si>
  <si>
    <t>Jeanett Sørensen</t>
  </si>
  <si>
    <t>Iben Marianne Krarup</t>
  </si>
  <si>
    <t>?</t>
  </si>
  <si>
    <t>Born To Work Brown Bellis (Bellis)</t>
  </si>
  <si>
    <t>27.07.2004</t>
  </si>
  <si>
    <t>Tine 29-12-12</t>
  </si>
  <si>
    <t>Køge 31-12-12</t>
  </si>
  <si>
    <t>Gawain's Future Dream (Tempo)</t>
  </si>
  <si>
    <t>13.12.2009</t>
  </si>
  <si>
    <t>Money (Raffi)</t>
  </si>
  <si>
    <t>Korsør
19-1-13</t>
  </si>
  <si>
    <t>Dejrup Tjalfe Of Fairytale</t>
  </si>
  <si>
    <t>Bettina Quvang Jørgensen</t>
  </si>
  <si>
    <t>28.05.2003</t>
  </si>
  <si>
    <t>Christina Ulrich Pedersen*</t>
  </si>
  <si>
    <t>Farum 22.1</t>
  </si>
  <si>
    <t>Sorø 9.2</t>
  </si>
  <si>
    <t>Vissenbjerg 10.2</t>
  </si>
  <si>
    <t>Aakirkeby 2.3 (Kreds)</t>
  </si>
  <si>
    <t>Aakirkeby 3.3 (Kreds)</t>
  </si>
  <si>
    <t>Tjele 9.3</t>
  </si>
  <si>
    <t>Hadsten 10.3</t>
  </si>
  <si>
    <t>Christiansfeld 7.4  (Kreds)</t>
  </si>
  <si>
    <t>Odense 13.4</t>
  </si>
  <si>
    <t>Ølstykke 14.4 (Kreds)</t>
  </si>
  <si>
    <t>Sabro 21.4 (Kreds)</t>
  </si>
  <si>
    <t>Hvalsø 26.4 (Kreds)</t>
  </si>
  <si>
    <t>Race</t>
  </si>
  <si>
    <t>27.10.2005</t>
  </si>
  <si>
    <t>G-Diggers Xenia (Xenia)</t>
  </si>
  <si>
    <t>G-Diggers Windy (Windy)</t>
  </si>
  <si>
    <t>Bichon Havanais</t>
  </si>
  <si>
    <t>(Miki)</t>
  </si>
  <si>
    <t>Mette Hundebøll Larsen</t>
  </si>
  <si>
    <t>Charmaine's Dexter (Dexter)</t>
  </si>
  <si>
    <t>Khetashio Mereenie Loop (Tammy)</t>
  </si>
  <si>
    <t>Rhodesian Ridgeback</t>
  </si>
  <si>
    <t>Foenix</t>
  </si>
  <si>
    <t>Karine Green</t>
  </si>
  <si>
    <t>29.12.2008</t>
  </si>
  <si>
    <t>Køge 31.3</t>
  </si>
  <si>
    <t>Ribe 20.4</t>
  </si>
  <si>
    <t>Hulgaard's Percy</t>
  </si>
  <si>
    <t>28.03.2007</t>
  </si>
  <si>
    <t>Fæhunden's Queeny Las</t>
  </si>
  <si>
    <t xml:space="preserve">06.05.2007   </t>
  </si>
  <si>
    <t>Jette Jensen</t>
  </si>
  <si>
    <t>Navn</t>
  </si>
  <si>
    <t>Fører</t>
  </si>
  <si>
    <t>Point</t>
  </si>
  <si>
    <t>Mac Ørtoft's Give Me A Primadonna (Donna)</t>
  </si>
  <si>
    <t>Laila Nielsen</t>
  </si>
  <si>
    <t>03.10.2008</t>
  </si>
  <si>
    <t>21.08.2007</t>
  </si>
  <si>
    <t>Khetashio Times R Changing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</si>
</sst>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9222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4" fontId="0" fillId="0" borderId="1" xfId="0" applyNumberFormat="1" applyBorder="1"/>
    <xf numFmtId="0" fontId="2" fillId="0" borderId="0" xfId="0" applyFont="1" applyBorder="1"/>
    <xf numFmtId="0" fontId="0" fillId="0" borderId="0" xfId="0" applyBorder="1"/>
    <xf numFmtId="1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vertical="center"/>
    </xf>
    <xf numFmtId="0" fontId="0" fillId="7" borderId="0" xfId="0" applyFont="1" applyFill="1"/>
    <xf numFmtId="0" fontId="5" fillId="0" borderId="0" xfId="0" applyFont="1" applyAlignment="1">
      <alignment horizontal="center" vertical="center"/>
    </xf>
    <xf numFmtId="0" fontId="0" fillId="9" borderId="1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88" wrapText="1"/>
    </xf>
    <xf numFmtId="0" fontId="5" fillId="2" borderId="1" xfId="0" applyFont="1" applyFill="1" applyBorder="1" applyAlignment="1">
      <alignment horizontal="center" vertical="top" textRotation="88" wrapText="1"/>
    </xf>
    <xf numFmtId="0" fontId="5" fillId="9" borderId="1" xfId="0" applyFont="1" applyFill="1" applyBorder="1" applyAlignment="1">
      <alignment horizontal="center" vertical="top" textRotation="88" wrapText="1"/>
    </xf>
    <xf numFmtId="0" fontId="5" fillId="5" borderId="1" xfId="0" applyFont="1" applyFill="1" applyBorder="1" applyAlignment="1">
      <alignment horizontal="center" vertical="top" textRotation="88" wrapText="1"/>
    </xf>
    <xf numFmtId="0" fontId="5" fillId="6" borderId="1" xfId="0" applyFont="1" applyFill="1" applyBorder="1" applyAlignment="1">
      <alignment horizontal="center" vertical="top" textRotation="88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vertical="top" textRotation="90" wrapText="1"/>
    </xf>
    <xf numFmtId="0" fontId="5" fillId="6" borderId="1" xfId="0" applyFont="1" applyFill="1" applyBorder="1" applyAlignment="1">
      <alignment horizontal="center" vertical="top" textRotation="90" wrapText="1"/>
    </xf>
    <xf numFmtId="0" fontId="0" fillId="6" borderId="1" xfId="0" applyFill="1" applyBorder="1" applyAlignment="1">
      <alignment vertical="top" textRotation="90" wrapText="1"/>
    </xf>
    <xf numFmtId="0" fontId="0" fillId="5" borderId="1" xfId="0" applyFill="1" applyBorder="1" applyAlignment="1">
      <alignment vertical="top" textRotation="90" wrapText="1"/>
    </xf>
    <xf numFmtId="0" fontId="0" fillId="7" borderId="1" xfId="0" applyFill="1" applyBorder="1" applyAlignment="1">
      <alignment vertical="top" textRotation="90" wrapText="1"/>
    </xf>
    <xf numFmtId="0" fontId="0" fillId="0" borderId="1" xfId="0" applyBorder="1" applyAlignment="1">
      <alignment vertical="top" textRotation="90" wrapText="1"/>
    </xf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8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textRotation="90" wrapText="1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vertical="center" textRotation="90" wrapText="1"/>
    </xf>
    <xf numFmtId="0" fontId="7" fillId="11" borderId="1" xfId="0" applyFont="1" applyFill="1" applyBorder="1" applyAlignment="1">
      <alignment vertical="center" textRotation="90" wrapText="1"/>
    </xf>
    <xf numFmtId="0" fontId="0" fillId="0" borderId="1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"/>
  <sheetViews>
    <sheetView tabSelected="1" workbookViewId="0">
      <pane xSplit="13" ySplit="1" topLeftCell="CB23" activePane="bottomRight" state="frozen"/>
      <selection pane="topRight" activeCell="N1" sqref="N1"/>
      <selection pane="bottomLeft" activeCell="A2" sqref="A2"/>
      <selection pane="bottomRight" activeCell="CC37" sqref="CC37"/>
    </sheetView>
  </sheetViews>
  <sheetFormatPr defaultRowHeight="15" x14ac:dyDescent="0.25"/>
  <cols>
    <col min="1" max="1" width="8.28515625" style="7" bestFit="1" customWidth="1"/>
    <col min="2" max="2" width="25.7109375" style="4" bestFit="1" customWidth="1"/>
    <col min="3" max="3" width="37.140625" style="4" customWidth="1"/>
    <col min="4" max="4" width="25.28515625" style="4" bestFit="1" customWidth="1"/>
    <col min="5" max="5" width="10.140625" style="4" bestFit="1" customWidth="1"/>
    <col min="6" max="6" width="4" style="7" bestFit="1" customWidth="1"/>
    <col min="7" max="7" width="4" style="7" customWidth="1"/>
    <col min="8" max="11" width="3.42578125" style="7" bestFit="1" customWidth="1"/>
    <col min="12" max="12" width="5.140625" style="7" customWidth="1"/>
    <col min="13" max="13" width="4.85546875" style="7" customWidth="1"/>
    <col min="14" max="15" width="5.85546875" style="4" customWidth="1"/>
    <col min="16" max="16" width="5.85546875" style="29" customWidth="1"/>
    <col min="17" max="19" width="5.85546875" style="25" customWidth="1"/>
    <col min="20" max="21" width="5.85546875" style="30" customWidth="1"/>
    <col min="22" max="22" width="5.85546875" style="29" customWidth="1"/>
    <col min="23" max="30" width="5.85546875" style="25" customWidth="1"/>
    <col min="31" max="31" width="5.85546875" style="29" customWidth="1"/>
    <col min="32" max="33" width="5.85546875" style="25" customWidth="1"/>
    <col min="34" max="34" width="5.7109375" style="25" customWidth="1"/>
    <col min="35" max="35" width="5.7109375" style="29" customWidth="1"/>
    <col min="36" max="37" width="5.7109375" style="30" customWidth="1"/>
    <col min="38" max="39" width="5.7109375" style="29" customWidth="1"/>
    <col min="40" max="40" width="4.85546875" style="31" customWidth="1"/>
    <col min="41" max="41" width="5.7109375" style="31" bestFit="1" customWidth="1"/>
    <col min="42" max="44" width="5.7109375" style="25" bestFit="1" customWidth="1"/>
    <col min="45" max="46" width="5.7109375" style="30" bestFit="1" customWidth="1"/>
    <col min="47" max="47" width="5.7109375" style="29" bestFit="1" customWidth="1"/>
    <col min="48" max="48" width="5.7109375" style="25" bestFit="1" customWidth="1"/>
    <col min="49" max="49" width="5.7109375" style="29" customWidth="1"/>
    <col min="50" max="54" width="5.7109375" style="25" bestFit="1" customWidth="1"/>
    <col min="55" max="55" width="5.7109375" style="25" customWidth="1"/>
    <col min="56" max="57" width="5.7109375" style="25" bestFit="1" customWidth="1"/>
    <col min="58" max="68" width="6.5703125" style="25" bestFit="1" customWidth="1"/>
    <col min="69" max="69" width="6.5703125" style="29" bestFit="1" customWidth="1"/>
    <col min="70" max="71" width="3.28515625" style="25" bestFit="1" customWidth="1"/>
    <col min="72" max="72" width="3.28515625" style="25" customWidth="1"/>
    <col min="73" max="75" width="5.7109375" style="25" bestFit="1" customWidth="1"/>
    <col min="76" max="77" width="3.28515625" style="25" bestFit="1" customWidth="1"/>
    <col min="78" max="78" width="3.28515625" style="25" customWidth="1"/>
    <col min="79" max="79" width="5.7109375" style="25" bestFit="1" customWidth="1"/>
    <col min="80" max="80" width="3.28515625" style="25" bestFit="1" customWidth="1"/>
    <col min="81" max="81" width="5.7109375" style="25" bestFit="1" customWidth="1"/>
    <col min="82" max="82" width="5.7109375" style="25" customWidth="1"/>
    <col min="83" max="84" width="5.7109375" style="25" bestFit="1" customWidth="1"/>
    <col min="85" max="16384" width="9.140625" style="25"/>
  </cols>
  <sheetData>
    <row r="1" spans="1:84" s="26" customFormat="1" ht="120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102</v>
      </c>
      <c r="F1" s="42" t="s">
        <v>4</v>
      </c>
      <c r="G1" s="43" t="s">
        <v>44</v>
      </c>
      <c r="H1" s="43" t="s">
        <v>45</v>
      </c>
      <c r="I1" s="43" t="s">
        <v>46</v>
      </c>
      <c r="J1" s="43" t="s">
        <v>47</v>
      </c>
      <c r="K1" s="43" t="s">
        <v>48</v>
      </c>
      <c r="L1" s="44" t="s">
        <v>180</v>
      </c>
      <c r="M1" s="44" t="s">
        <v>181</v>
      </c>
      <c r="N1" s="45" t="s">
        <v>39</v>
      </c>
      <c r="O1" s="45" t="s">
        <v>15</v>
      </c>
      <c r="P1" s="45" t="s">
        <v>26</v>
      </c>
      <c r="Q1" s="45" t="s">
        <v>16</v>
      </c>
      <c r="R1" s="45" t="s">
        <v>27</v>
      </c>
      <c r="S1" s="45" t="s">
        <v>28</v>
      </c>
      <c r="T1" s="45" t="s">
        <v>29</v>
      </c>
      <c r="U1" s="45" t="s">
        <v>30</v>
      </c>
      <c r="V1" s="45" t="s">
        <v>31</v>
      </c>
      <c r="W1" s="46" t="s">
        <v>32</v>
      </c>
      <c r="X1" s="45" t="s">
        <v>33</v>
      </c>
      <c r="Y1" s="46" t="s">
        <v>34</v>
      </c>
      <c r="Z1" s="45" t="s">
        <v>35</v>
      </c>
      <c r="AA1" s="46" t="s">
        <v>36</v>
      </c>
      <c r="AB1" s="46" t="s">
        <v>37</v>
      </c>
      <c r="AC1" s="46" t="s">
        <v>38</v>
      </c>
      <c r="AD1" s="45" t="s">
        <v>40</v>
      </c>
      <c r="AE1" s="45" t="s">
        <v>41</v>
      </c>
      <c r="AF1" s="45" t="s">
        <v>42</v>
      </c>
      <c r="AG1" s="45" t="s">
        <v>43</v>
      </c>
      <c r="AH1" s="47" t="s">
        <v>116</v>
      </c>
      <c r="AI1" s="47" t="s">
        <v>117</v>
      </c>
      <c r="AJ1" s="47" t="s">
        <v>134</v>
      </c>
      <c r="AK1" s="47" t="s">
        <v>118</v>
      </c>
      <c r="AL1" s="47" t="s">
        <v>178</v>
      </c>
      <c r="AM1" s="47" t="s">
        <v>179</v>
      </c>
      <c r="AN1" s="48" t="s">
        <v>119</v>
      </c>
      <c r="AO1" s="48" t="s">
        <v>120</v>
      </c>
      <c r="AP1" s="49" t="s">
        <v>121</v>
      </c>
      <c r="AQ1" s="49" t="s">
        <v>122</v>
      </c>
      <c r="AR1" s="47" t="s">
        <v>123</v>
      </c>
      <c r="AS1" s="47" t="s">
        <v>124</v>
      </c>
      <c r="AT1" s="47" t="s">
        <v>125</v>
      </c>
      <c r="AU1" s="49" t="s">
        <v>126</v>
      </c>
      <c r="AV1" s="49" t="s">
        <v>127</v>
      </c>
      <c r="AW1" s="47" t="s">
        <v>190</v>
      </c>
      <c r="AX1" s="47" t="s">
        <v>128</v>
      </c>
      <c r="AY1" s="49" t="s">
        <v>129</v>
      </c>
      <c r="AZ1" s="47" t="s">
        <v>130</v>
      </c>
      <c r="BA1" s="47" t="s">
        <v>131</v>
      </c>
      <c r="BB1" s="47" t="s">
        <v>132</v>
      </c>
      <c r="BC1" s="47" t="s">
        <v>203</v>
      </c>
      <c r="BD1" s="49" t="s">
        <v>133</v>
      </c>
      <c r="BE1" s="50" t="s">
        <v>210</v>
      </c>
      <c r="BF1" s="51" t="s">
        <v>211</v>
      </c>
      <c r="BG1" s="52" t="s">
        <v>212</v>
      </c>
      <c r="BH1" s="52" t="s">
        <v>213</v>
      </c>
      <c r="BI1" s="52" t="s">
        <v>214</v>
      </c>
      <c r="BJ1" s="52" t="s">
        <v>215</v>
      </c>
      <c r="BK1" s="53" t="s">
        <v>216</v>
      </c>
      <c r="BL1" s="53" t="s">
        <v>217</v>
      </c>
      <c r="BM1" s="53" t="s">
        <v>218</v>
      </c>
      <c r="BN1" s="53" t="s">
        <v>219</v>
      </c>
      <c r="BO1" s="53" t="s">
        <v>250</v>
      </c>
      <c r="BP1" s="53" t="s">
        <v>251</v>
      </c>
      <c r="BQ1" s="73" t="s">
        <v>255</v>
      </c>
      <c r="BR1" s="77" t="s">
        <v>260</v>
      </c>
      <c r="BS1" s="78" t="s">
        <v>261</v>
      </c>
      <c r="BT1" s="77" t="s">
        <v>262</v>
      </c>
      <c r="BU1" s="77" t="s">
        <v>262</v>
      </c>
      <c r="BV1" s="78" t="s">
        <v>263</v>
      </c>
      <c r="BW1" s="77" t="s">
        <v>264</v>
      </c>
      <c r="BX1" s="78" t="s">
        <v>265</v>
      </c>
      <c r="BY1" s="77" t="s">
        <v>266</v>
      </c>
      <c r="BZ1" s="77" t="s">
        <v>285</v>
      </c>
      <c r="CA1" s="78" t="s">
        <v>267</v>
      </c>
      <c r="CB1" s="77" t="s">
        <v>268</v>
      </c>
      <c r="CC1" s="78" t="s">
        <v>269</v>
      </c>
      <c r="CD1" s="78" t="s">
        <v>286</v>
      </c>
      <c r="CE1" s="77" t="s">
        <v>270</v>
      </c>
      <c r="CF1" s="78" t="s">
        <v>271</v>
      </c>
    </row>
    <row r="2" spans="1:84" s="4" customFormat="1" x14ac:dyDescent="0.25">
      <c r="A2" s="3">
        <f>RANK(F2,$F$2:$F$64)</f>
        <v>1</v>
      </c>
      <c r="B2" s="2" t="s">
        <v>51</v>
      </c>
      <c r="C2" s="2" t="s">
        <v>50</v>
      </c>
      <c r="D2" s="1" t="s">
        <v>49</v>
      </c>
      <c r="E2" s="54" t="s">
        <v>150</v>
      </c>
      <c r="F2" s="3">
        <f>SUM(G2:K2)</f>
        <v>495</v>
      </c>
      <c r="G2" s="8">
        <f>IFERROR(LARGE($N2:$DH2,1),0)</f>
        <v>99</v>
      </c>
      <c r="H2" s="8">
        <f>IFERROR(LARGE($N2:$DH2,2),0)</f>
        <v>99</v>
      </c>
      <c r="I2" s="8">
        <f>IFERROR(LARGE($N2:$DH2,3),0)</f>
        <v>99</v>
      </c>
      <c r="J2" s="8">
        <f>IFERROR(LARGE($N2:$DH2,4),0)</f>
        <v>99</v>
      </c>
      <c r="K2" s="8">
        <f>IFERROR(LARGE($N2:$DH2,5),0)</f>
        <v>99</v>
      </c>
      <c r="L2" s="27">
        <v>99</v>
      </c>
      <c r="M2" s="27">
        <f>RANK(L2,$L$2:$L$64)</f>
        <v>1</v>
      </c>
      <c r="N2" s="55"/>
      <c r="O2" s="55"/>
      <c r="P2" s="56">
        <v>99</v>
      </c>
      <c r="Q2" s="55"/>
      <c r="R2" s="55"/>
      <c r="S2" s="55"/>
      <c r="T2" s="57"/>
      <c r="U2" s="55">
        <v>97</v>
      </c>
      <c r="V2" s="55"/>
      <c r="W2" s="55"/>
      <c r="X2" s="55"/>
      <c r="Y2" s="55"/>
      <c r="Z2" s="57">
        <v>99</v>
      </c>
      <c r="AA2" s="55"/>
      <c r="AB2" s="55"/>
      <c r="AC2" s="55"/>
      <c r="AD2" s="55"/>
      <c r="AE2" s="55"/>
      <c r="AF2" s="55"/>
      <c r="AG2" s="55"/>
      <c r="AH2" s="58"/>
      <c r="AI2" s="59"/>
      <c r="AJ2" s="59"/>
      <c r="AK2" s="59"/>
      <c r="AL2" s="59"/>
      <c r="AM2" s="59"/>
      <c r="AN2" s="60"/>
      <c r="AO2" s="58"/>
      <c r="AP2" s="58"/>
      <c r="AQ2" s="58"/>
      <c r="AR2" s="58"/>
      <c r="AS2" s="59"/>
      <c r="AT2" s="59"/>
      <c r="AU2" s="59">
        <v>94</v>
      </c>
      <c r="AV2" s="58"/>
      <c r="AW2" s="59"/>
      <c r="AX2" s="58"/>
      <c r="AY2" s="58"/>
      <c r="AZ2" s="58"/>
      <c r="BA2" s="58">
        <v>92</v>
      </c>
      <c r="BB2" s="58"/>
      <c r="BC2" s="58"/>
      <c r="BD2" s="60"/>
      <c r="BE2" s="58"/>
      <c r="BF2" s="58"/>
      <c r="BG2" s="61"/>
      <c r="BH2" s="61"/>
      <c r="BI2" s="61">
        <v>97</v>
      </c>
      <c r="BJ2" s="61"/>
      <c r="BK2" s="61">
        <v>99</v>
      </c>
      <c r="BL2" s="61"/>
      <c r="BM2" s="61"/>
      <c r="BN2" s="61"/>
      <c r="BO2" s="61"/>
      <c r="BP2" s="61"/>
      <c r="BQ2" s="74"/>
      <c r="BR2" s="10"/>
      <c r="BS2" s="10"/>
      <c r="BT2" s="10">
        <v>99</v>
      </c>
      <c r="BU2" s="10">
        <v>99</v>
      </c>
      <c r="BV2" s="10"/>
      <c r="BW2" s="10"/>
      <c r="BX2" s="10"/>
      <c r="BY2" s="10"/>
      <c r="BZ2" s="10"/>
      <c r="CA2" s="10"/>
      <c r="CB2" s="10"/>
      <c r="CC2" s="83"/>
      <c r="CD2" s="10"/>
      <c r="CE2" s="10"/>
      <c r="CF2" s="10"/>
    </row>
    <row r="3" spans="1:84" s="4" customFormat="1" x14ac:dyDescent="0.25">
      <c r="A3" s="3">
        <f>RANK(F3,$F$2:$F$64)</f>
        <v>2</v>
      </c>
      <c r="B3" s="1" t="s">
        <v>5</v>
      </c>
      <c r="C3" s="1" t="s">
        <v>19</v>
      </c>
      <c r="D3" s="1" t="s">
        <v>6</v>
      </c>
      <c r="E3" s="1" t="s">
        <v>112</v>
      </c>
      <c r="F3" s="3">
        <f>SUM(G3:K3)</f>
        <v>490</v>
      </c>
      <c r="G3" s="8">
        <f>IFERROR(LARGE($N3:$DH3,1),0)</f>
        <v>100</v>
      </c>
      <c r="H3" s="8">
        <f>IFERROR(LARGE($N3:$DH3,2),0)</f>
        <v>98</v>
      </c>
      <c r="I3" s="8">
        <f>IFERROR(LARGE($N3:$DH3,3),0)</f>
        <v>98</v>
      </c>
      <c r="J3" s="8">
        <f>IFERROR(LARGE($N3:$DH3,4),0)</f>
        <v>97</v>
      </c>
      <c r="K3" s="8">
        <f>IFERROR(LARGE($N3:$DH3,5),0)</f>
        <v>97</v>
      </c>
      <c r="L3" s="27">
        <v>97</v>
      </c>
      <c r="M3" s="27">
        <f>RANK(L3,$L$2:$L$64)</f>
        <v>7</v>
      </c>
      <c r="N3" s="69">
        <v>94</v>
      </c>
      <c r="O3" s="55"/>
      <c r="P3" s="55"/>
      <c r="Q3" s="55"/>
      <c r="R3" s="55"/>
      <c r="S3" s="55"/>
      <c r="T3" s="57"/>
      <c r="U3" s="55"/>
      <c r="V3" s="62">
        <v>97</v>
      </c>
      <c r="W3" s="55"/>
      <c r="X3" s="56">
        <v>92</v>
      </c>
      <c r="Y3" s="55"/>
      <c r="Z3" s="57"/>
      <c r="AA3" s="55"/>
      <c r="AB3" s="55"/>
      <c r="AC3" s="55"/>
      <c r="AD3" s="56">
        <v>97</v>
      </c>
      <c r="AE3" s="55">
        <v>85</v>
      </c>
      <c r="AF3" s="55">
        <v>94</v>
      </c>
      <c r="AG3" s="55">
        <v>94</v>
      </c>
      <c r="AH3" s="58"/>
      <c r="AI3" s="62">
        <v>98</v>
      </c>
      <c r="AJ3" s="63"/>
      <c r="AK3" s="57">
        <v>78</v>
      </c>
      <c r="AL3" s="59"/>
      <c r="AM3" s="59">
        <v>88</v>
      </c>
      <c r="AN3" s="58"/>
      <c r="AO3" s="58">
        <v>89</v>
      </c>
      <c r="AP3" s="58"/>
      <c r="AQ3" s="58"/>
      <c r="AR3" s="58"/>
      <c r="AS3" s="59"/>
      <c r="AT3" s="59"/>
      <c r="AU3" s="59"/>
      <c r="AV3" s="58"/>
      <c r="AW3" s="59"/>
      <c r="AX3" s="58"/>
      <c r="AY3" s="58"/>
      <c r="AZ3" s="58"/>
      <c r="BA3" s="58"/>
      <c r="BB3" s="58"/>
      <c r="BC3" s="58"/>
      <c r="BD3" s="58"/>
      <c r="BE3" s="58"/>
      <c r="BF3" s="58">
        <v>97</v>
      </c>
      <c r="BG3" s="61"/>
      <c r="BH3" s="61"/>
      <c r="BI3" s="61"/>
      <c r="BJ3" s="61">
        <v>95</v>
      </c>
      <c r="BK3" s="61"/>
      <c r="BL3" s="61"/>
      <c r="BM3" s="61"/>
      <c r="BN3" s="61"/>
      <c r="BO3" s="61">
        <v>98</v>
      </c>
      <c r="BP3" s="61">
        <v>100</v>
      </c>
      <c r="BQ3" s="74"/>
      <c r="BR3" s="10"/>
      <c r="BS3" s="10"/>
      <c r="BT3" s="10"/>
      <c r="BU3" s="10"/>
      <c r="BV3" s="10">
        <v>97</v>
      </c>
      <c r="BW3" s="10">
        <v>95</v>
      </c>
      <c r="BX3" s="10"/>
      <c r="BY3" s="10"/>
      <c r="BZ3" s="10"/>
      <c r="CA3" s="10"/>
      <c r="CB3" s="10"/>
      <c r="CC3" s="83"/>
      <c r="CD3" s="10"/>
      <c r="CE3" s="10"/>
      <c r="CF3" s="10"/>
    </row>
    <row r="4" spans="1:84" s="4" customFormat="1" x14ac:dyDescent="0.25">
      <c r="A4" s="3">
        <f>RANK(F4,$F$2:$F$64)</f>
        <v>3</v>
      </c>
      <c r="B4" s="2" t="s">
        <v>60</v>
      </c>
      <c r="C4" s="2" t="s">
        <v>61</v>
      </c>
      <c r="D4" s="2" t="s">
        <v>9</v>
      </c>
      <c r="E4" s="2" t="s">
        <v>137</v>
      </c>
      <c r="F4" s="3">
        <f>SUM(G4:K4)</f>
        <v>488</v>
      </c>
      <c r="G4" s="8">
        <f>IFERROR(LARGE($N4:$DH4,1),0)</f>
        <v>100</v>
      </c>
      <c r="H4" s="8">
        <f>IFERROR(LARGE($N4:$DH4,2),0)</f>
        <v>98</v>
      </c>
      <c r="I4" s="8">
        <f>IFERROR(LARGE($N4:$DH4,3),0)</f>
        <v>97</v>
      </c>
      <c r="J4" s="8">
        <f>IFERROR(LARGE($N4:$DH4,4),0)</f>
        <v>97</v>
      </c>
      <c r="K4" s="8">
        <f>IFERROR(LARGE($N4:$DH4,5),0)</f>
        <v>96</v>
      </c>
      <c r="L4" s="27">
        <v>96</v>
      </c>
      <c r="M4" s="27">
        <f>RANK(L4,$L$2:$L$64)</f>
        <v>11</v>
      </c>
      <c r="N4" s="55"/>
      <c r="O4" s="62">
        <v>97</v>
      </c>
      <c r="P4" s="55"/>
      <c r="Q4" s="55">
        <v>97</v>
      </c>
      <c r="R4" s="55"/>
      <c r="S4" s="55"/>
      <c r="T4" s="57"/>
      <c r="U4" s="55"/>
      <c r="V4" s="55"/>
      <c r="W4" s="55"/>
      <c r="X4" s="55"/>
      <c r="Y4" s="55"/>
      <c r="Z4" s="57"/>
      <c r="AA4" s="55"/>
      <c r="AB4" s="55"/>
      <c r="AC4" s="55"/>
      <c r="AD4" s="55"/>
      <c r="AE4" s="62">
        <v>100</v>
      </c>
      <c r="AF4" s="55"/>
      <c r="AG4" s="62">
        <v>98</v>
      </c>
      <c r="AH4" s="58"/>
      <c r="AI4" s="59">
        <v>92</v>
      </c>
      <c r="AJ4" s="59"/>
      <c r="AK4" s="59"/>
      <c r="AL4" s="56">
        <v>96</v>
      </c>
      <c r="AM4" s="59">
        <v>95</v>
      </c>
      <c r="AN4" s="60"/>
      <c r="AO4" s="58"/>
      <c r="AP4" s="58"/>
      <c r="AQ4" s="58"/>
      <c r="AR4" s="58"/>
      <c r="AS4" s="59"/>
      <c r="AT4" s="59"/>
      <c r="AU4" s="59"/>
      <c r="AV4" s="58"/>
      <c r="AW4" s="59"/>
      <c r="AX4" s="58"/>
      <c r="AY4" s="58"/>
      <c r="AZ4" s="58"/>
      <c r="BA4" s="58"/>
      <c r="BB4" s="58"/>
      <c r="BC4" s="58"/>
      <c r="BD4" s="58"/>
      <c r="BE4" s="58"/>
      <c r="BF4" s="58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74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83">
        <v>94</v>
      </c>
      <c r="CD4" s="10"/>
      <c r="CE4" s="10"/>
      <c r="CF4" s="10"/>
    </row>
    <row r="5" spans="1:84" s="4" customFormat="1" x14ac:dyDescent="0.25">
      <c r="A5" s="3">
        <f>RANK(F5,$F$2:$F$64)</f>
        <v>3</v>
      </c>
      <c r="B5" s="65" t="s">
        <v>10</v>
      </c>
      <c r="C5" s="61" t="s">
        <v>152</v>
      </c>
      <c r="D5" s="61" t="s">
        <v>66</v>
      </c>
      <c r="E5" s="61" t="s">
        <v>107</v>
      </c>
      <c r="F5" s="3">
        <f>SUM(G5:K5)</f>
        <v>488</v>
      </c>
      <c r="G5" s="8">
        <f>IFERROR(LARGE($N5:$DH5,1),0)</f>
        <v>99</v>
      </c>
      <c r="H5" s="8">
        <f>IFERROR(LARGE($N5:$DH5,2),0)</f>
        <v>98</v>
      </c>
      <c r="I5" s="8">
        <f>IFERROR(LARGE($N5:$DH5,3),0)</f>
        <v>97</v>
      </c>
      <c r="J5" s="8">
        <f>IFERROR(LARGE($N5:$DH5,4),0)</f>
        <v>97</v>
      </c>
      <c r="K5" s="8">
        <f>IFERROR(LARGE($N5:$DH5,5),0)</f>
        <v>97</v>
      </c>
      <c r="L5" s="27">
        <v>95</v>
      </c>
      <c r="M5" s="27">
        <f>RANK(L5,$L$2:$L$64)</f>
        <v>19</v>
      </c>
      <c r="N5" s="65"/>
      <c r="O5" s="65"/>
      <c r="P5" s="57"/>
      <c r="Q5" s="65"/>
      <c r="R5" s="65"/>
      <c r="S5" s="65"/>
      <c r="T5" s="57">
        <v>92</v>
      </c>
      <c r="U5" s="57"/>
      <c r="V5" s="57">
        <v>87</v>
      </c>
      <c r="W5" s="65"/>
      <c r="X5" s="65"/>
      <c r="Y5" s="65"/>
      <c r="Z5" s="65"/>
      <c r="AA5" s="65"/>
      <c r="AB5" s="65"/>
      <c r="AC5" s="65"/>
      <c r="AD5" s="65"/>
      <c r="AE5" s="57">
        <v>86</v>
      </c>
      <c r="AF5" s="57"/>
      <c r="AG5" s="57">
        <v>94</v>
      </c>
      <c r="AH5" s="58"/>
      <c r="AI5" s="59"/>
      <c r="AJ5" s="59"/>
      <c r="AK5" s="59">
        <v>84</v>
      </c>
      <c r="AL5" s="59"/>
      <c r="AM5" s="59"/>
      <c r="AN5" s="60"/>
      <c r="AO5" s="58">
        <v>90</v>
      </c>
      <c r="AP5" s="58"/>
      <c r="AQ5" s="58"/>
      <c r="AR5" s="58"/>
      <c r="AS5" s="59"/>
      <c r="AT5" s="59"/>
      <c r="AU5" s="59"/>
      <c r="AV5" s="58"/>
      <c r="AW5" s="59"/>
      <c r="AX5" s="66">
        <v>97</v>
      </c>
      <c r="AY5" s="58"/>
      <c r="AZ5" s="66">
        <v>99</v>
      </c>
      <c r="BA5" s="58"/>
      <c r="BB5" s="58">
        <v>95</v>
      </c>
      <c r="BC5" s="58"/>
      <c r="BD5" s="58"/>
      <c r="BE5" s="58"/>
      <c r="BF5" s="58">
        <v>97</v>
      </c>
      <c r="BG5" s="61"/>
      <c r="BH5" s="66">
        <v>98</v>
      </c>
      <c r="BI5" s="61"/>
      <c r="BJ5" s="67"/>
      <c r="BK5" s="61"/>
      <c r="BL5" s="61"/>
      <c r="BM5" s="61">
        <v>97</v>
      </c>
      <c r="BN5" s="61"/>
      <c r="BO5" s="61"/>
      <c r="BP5" s="61"/>
      <c r="BQ5" s="74"/>
      <c r="BR5" s="10">
        <v>91</v>
      </c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83">
        <v>74</v>
      </c>
      <c r="CD5" s="10"/>
      <c r="CE5" s="10"/>
      <c r="CF5" s="10"/>
    </row>
    <row r="6" spans="1:84" s="4" customFormat="1" x14ac:dyDescent="0.25">
      <c r="A6" s="3">
        <f>RANK(F6,$F$2:$F$64)</f>
        <v>5</v>
      </c>
      <c r="B6" s="2" t="s">
        <v>10</v>
      </c>
      <c r="C6" s="1" t="s">
        <v>59</v>
      </c>
      <c r="D6" s="1" t="s">
        <v>49</v>
      </c>
      <c r="E6" s="1" t="s">
        <v>136</v>
      </c>
      <c r="F6" s="3">
        <f>SUM(G6:K6)</f>
        <v>487</v>
      </c>
      <c r="G6" s="8">
        <f>IFERROR(LARGE($N6:$DH6,1),0)</f>
        <v>98</v>
      </c>
      <c r="H6" s="8">
        <f>IFERROR(LARGE($N6:$DH6,2),0)</f>
        <v>98</v>
      </c>
      <c r="I6" s="8">
        <f>IFERROR(LARGE($N6:$DH6,3),0)</f>
        <v>98</v>
      </c>
      <c r="J6" s="8">
        <f>IFERROR(LARGE($N6:$DH6,4),0)</f>
        <v>97</v>
      </c>
      <c r="K6" s="8">
        <f>IFERROR(LARGE($N6:$DH6,5),0)</f>
        <v>96</v>
      </c>
      <c r="L6" s="27">
        <v>95</v>
      </c>
      <c r="M6" s="27">
        <f>RANK(L6,$L$2:$L$64)</f>
        <v>19</v>
      </c>
      <c r="N6" s="55"/>
      <c r="O6" s="55"/>
      <c r="P6" s="55">
        <v>98</v>
      </c>
      <c r="Q6" s="55"/>
      <c r="R6" s="55"/>
      <c r="S6" s="55"/>
      <c r="T6" s="57"/>
      <c r="U6" s="62">
        <v>98</v>
      </c>
      <c r="V6" s="55"/>
      <c r="W6" s="55"/>
      <c r="X6" s="55"/>
      <c r="Y6" s="55"/>
      <c r="Z6" s="57">
        <v>98</v>
      </c>
      <c r="AA6" s="55"/>
      <c r="AB6" s="55"/>
      <c r="AC6" s="55"/>
      <c r="AD6" s="55"/>
      <c r="AE6" s="55"/>
      <c r="AF6" s="55"/>
      <c r="AG6" s="55"/>
      <c r="AH6" s="58"/>
      <c r="AI6" s="59"/>
      <c r="AJ6" s="59"/>
      <c r="AK6" s="59"/>
      <c r="AL6" s="59"/>
      <c r="AM6" s="59"/>
      <c r="AN6" s="60"/>
      <c r="AO6" s="58"/>
      <c r="AP6" s="58"/>
      <c r="AQ6" s="58"/>
      <c r="AR6" s="58"/>
      <c r="AS6" s="59"/>
      <c r="AT6" s="59"/>
      <c r="AU6" s="56">
        <v>95</v>
      </c>
      <c r="AV6" s="58"/>
      <c r="AW6" s="59"/>
      <c r="AX6" s="58"/>
      <c r="AY6" s="58"/>
      <c r="AZ6" s="58"/>
      <c r="BA6" s="58">
        <v>92</v>
      </c>
      <c r="BB6" s="58"/>
      <c r="BC6" s="58"/>
      <c r="BD6" s="60"/>
      <c r="BE6" s="58"/>
      <c r="BF6" s="58"/>
      <c r="BG6" s="61"/>
      <c r="BH6" s="61"/>
      <c r="BI6" s="61">
        <v>97</v>
      </c>
      <c r="BJ6" s="61"/>
      <c r="BK6" s="61">
        <v>95</v>
      </c>
      <c r="BL6" s="61"/>
      <c r="BM6" s="61"/>
      <c r="BN6" s="61"/>
      <c r="BO6" s="61"/>
      <c r="BP6" s="61"/>
      <c r="BQ6" s="74"/>
      <c r="BR6" s="10"/>
      <c r="BS6" s="10"/>
      <c r="BT6" s="10">
        <v>96</v>
      </c>
      <c r="BU6" s="10">
        <v>87</v>
      </c>
      <c r="BV6" s="10"/>
      <c r="BW6" s="10"/>
      <c r="BX6" s="10"/>
      <c r="BY6" s="10"/>
      <c r="BZ6" s="10"/>
      <c r="CA6" s="10"/>
      <c r="CB6" s="10"/>
      <c r="CC6" s="83"/>
      <c r="CD6" s="10"/>
      <c r="CE6" s="10"/>
      <c r="CF6" s="10"/>
    </row>
    <row r="7" spans="1:84" s="4" customFormat="1" x14ac:dyDescent="0.25">
      <c r="A7" s="3">
        <f>RANK(F7,$F$2:$F$64)</f>
        <v>6</v>
      </c>
      <c r="B7" s="1" t="s">
        <v>5</v>
      </c>
      <c r="C7" s="1" t="s">
        <v>17</v>
      </c>
      <c r="D7" s="1" t="s">
        <v>191</v>
      </c>
      <c r="E7" s="1" t="s">
        <v>113</v>
      </c>
      <c r="F7" s="3">
        <f>SUM(G7:K7)</f>
        <v>486</v>
      </c>
      <c r="G7" s="8">
        <f>IFERROR(LARGE($N7:$DH7,1),0)</f>
        <v>98</v>
      </c>
      <c r="H7" s="8">
        <f>IFERROR(LARGE($N7:$DH7,2),0)</f>
        <v>98</v>
      </c>
      <c r="I7" s="8">
        <f>IFERROR(LARGE($N7:$DH7,3),0)</f>
        <v>97</v>
      </c>
      <c r="J7" s="8">
        <f>IFERROR(LARGE($N7:$DH7,4),0)</f>
        <v>97</v>
      </c>
      <c r="K7" s="8">
        <f>IFERROR(LARGE($N7:$DH7,5),0)</f>
        <v>96</v>
      </c>
      <c r="L7" s="27">
        <v>96</v>
      </c>
      <c r="M7" s="27">
        <f>RANK(L7,$L$2:$L$64)</f>
        <v>11</v>
      </c>
      <c r="N7" s="3">
        <v>92</v>
      </c>
      <c r="O7" s="55">
        <v>91</v>
      </c>
      <c r="P7" s="55"/>
      <c r="Q7" s="55">
        <v>94</v>
      </c>
      <c r="R7" s="55"/>
      <c r="S7" s="55"/>
      <c r="T7" s="55"/>
      <c r="U7" s="55"/>
      <c r="V7" s="55"/>
      <c r="W7" s="55"/>
      <c r="X7" s="55"/>
      <c r="Y7" s="55"/>
      <c r="Z7" s="62">
        <v>98</v>
      </c>
      <c r="AA7" s="55"/>
      <c r="AB7" s="55"/>
      <c r="AC7" s="55"/>
      <c r="AD7" s="55"/>
      <c r="AE7" s="55"/>
      <c r="AF7" s="55">
        <v>78</v>
      </c>
      <c r="AG7" s="55">
        <v>94</v>
      </c>
      <c r="AH7" s="58"/>
      <c r="AI7" s="59">
        <v>97</v>
      </c>
      <c r="AJ7" s="63"/>
      <c r="AK7" s="57">
        <v>97</v>
      </c>
      <c r="AL7" s="59"/>
      <c r="AM7" s="59">
        <v>95</v>
      </c>
      <c r="AN7" s="58">
        <v>93</v>
      </c>
      <c r="AO7" s="64">
        <v>95</v>
      </c>
      <c r="AP7" s="58"/>
      <c r="AQ7" s="58"/>
      <c r="AR7" s="58"/>
      <c r="AS7" s="59"/>
      <c r="AT7" s="59"/>
      <c r="AU7" s="59"/>
      <c r="AV7" s="58"/>
      <c r="AW7" s="59">
        <v>98</v>
      </c>
      <c r="AX7" s="58"/>
      <c r="AY7" s="58"/>
      <c r="AZ7" s="58"/>
      <c r="BA7" s="58"/>
      <c r="BB7" s="58">
        <v>78</v>
      </c>
      <c r="BC7" s="58"/>
      <c r="BD7" s="58"/>
      <c r="BE7" s="58">
        <v>96</v>
      </c>
      <c r="BF7" s="58"/>
      <c r="BG7" s="61">
        <v>93</v>
      </c>
      <c r="BH7" s="61"/>
      <c r="BI7" s="61"/>
      <c r="BJ7" s="61">
        <v>96</v>
      </c>
      <c r="BK7" s="61"/>
      <c r="BL7" s="61"/>
      <c r="BM7" s="61">
        <v>89</v>
      </c>
      <c r="BN7" s="61"/>
      <c r="BO7" s="61">
        <v>85</v>
      </c>
      <c r="BP7" s="61">
        <v>90</v>
      </c>
      <c r="BQ7" s="74"/>
      <c r="BR7" s="10"/>
      <c r="BS7" s="10">
        <v>94</v>
      </c>
      <c r="BT7" s="10"/>
      <c r="BU7" s="10"/>
      <c r="BV7" s="10">
        <v>96</v>
      </c>
      <c r="BW7" s="10">
        <v>95</v>
      </c>
      <c r="BX7" s="10"/>
      <c r="BY7" s="10"/>
      <c r="BZ7" s="10"/>
      <c r="CA7" s="10"/>
      <c r="CB7" s="10"/>
      <c r="CC7" s="83">
        <v>86</v>
      </c>
      <c r="CD7" s="10"/>
      <c r="CE7" s="10"/>
      <c r="CF7" s="10"/>
    </row>
    <row r="8" spans="1:84" s="4" customFormat="1" x14ac:dyDescent="0.25">
      <c r="A8" s="3">
        <f>RANK(F8,$F$2:$F$64)</f>
        <v>7</v>
      </c>
      <c r="B8" s="65" t="s">
        <v>52</v>
      </c>
      <c r="C8" s="61" t="s">
        <v>82</v>
      </c>
      <c r="D8" s="61" t="s">
        <v>66</v>
      </c>
      <c r="E8" s="61" t="s">
        <v>104</v>
      </c>
      <c r="F8" s="3">
        <f>SUM(G8:K8)</f>
        <v>484</v>
      </c>
      <c r="G8" s="8">
        <f>IFERROR(LARGE($N8:$DH8,1),0)</f>
        <v>99</v>
      </c>
      <c r="H8" s="8">
        <f>IFERROR(LARGE($N8:$DH8,2),0)</f>
        <v>97</v>
      </c>
      <c r="I8" s="8">
        <f>IFERROR(LARGE($N8:$DH8,3),0)</f>
        <v>97</v>
      </c>
      <c r="J8" s="8">
        <f>IFERROR(LARGE($N8:$DH8,4),0)</f>
        <v>97</v>
      </c>
      <c r="K8" s="8">
        <f>IFERROR(LARGE($N8:$DH8,5),0)</f>
        <v>94</v>
      </c>
      <c r="L8" s="27">
        <v>94</v>
      </c>
      <c r="M8" s="27">
        <f>RANK(L8,$L$2:$L$64)</f>
        <v>24</v>
      </c>
      <c r="N8" s="65"/>
      <c r="O8" s="65"/>
      <c r="P8" s="57"/>
      <c r="Q8" s="65"/>
      <c r="R8" s="65"/>
      <c r="S8" s="65"/>
      <c r="T8" s="62">
        <v>97</v>
      </c>
      <c r="U8" s="57"/>
      <c r="V8" s="57">
        <v>93</v>
      </c>
      <c r="W8" s="65"/>
      <c r="X8" s="65"/>
      <c r="Y8" s="65"/>
      <c r="Z8" s="65"/>
      <c r="AA8" s="65"/>
      <c r="AB8" s="65"/>
      <c r="AC8" s="65"/>
      <c r="AD8" s="65"/>
      <c r="AE8" s="57">
        <v>93</v>
      </c>
      <c r="AF8" s="62">
        <v>99</v>
      </c>
      <c r="AG8" s="57">
        <v>94</v>
      </c>
      <c r="AH8" s="58"/>
      <c r="AI8" s="59"/>
      <c r="AJ8" s="63"/>
      <c r="AK8" s="68">
        <v>97</v>
      </c>
      <c r="AL8" s="59"/>
      <c r="AM8" s="59"/>
      <c r="AN8" s="58"/>
      <c r="AO8" s="58">
        <v>93</v>
      </c>
      <c r="AP8" s="58"/>
      <c r="AQ8" s="58"/>
      <c r="AR8" s="58"/>
      <c r="AS8" s="59"/>
      <c r="AT8" s="59"/>
      <c r="AU8" s="59"/>
      <c r="AV8" s="58"/>
      <c r="AW8" s="59"/>
      <c r="AX8" s="58">
        <v>92</v>
      </c>
      <c r="AY8" s="58"/>
      <c r="AZ8" s="58">
        <v>92</v>
      </c>
      <c r="BA8" s="58"/>
      <c r="BB8" s="58">
        <v>94</v>
      </c>
      <c r="BC8" s="58"/>
      <c r="BD8" s="58"/>
      <c r="BE8" s="58"/>
      <c r="BF8" s="58">
        <v>89</v>
      </c>
      <c r="BG8" s="61"/>
      <c r="BH8" s="61">
        <v>97</v>
      </c>
      <c r="BI8" s="61"/>
      <c r="BJ8" s="61"/>
      <c r="BK8" s="61"/>
      <c r="BL8" s="61"/>
      <c r="BM8" s="61">
        <v>94</v>
      </c>
      <c r="BN8" s="61"/>
      <c r="BO8" s="61"/>
      <c r="BP8" s="61"/>
      <c r="BQ8" s="74"/>
      <c r="BR8" s="10">
        <v>93</v>
      </c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83">
        <v>70</v>
      </c>
      <c r="CD8" s="10"/>
      <c r="CE8" s="10"/>
      <c r="CF8" s="10"/>
    </row>
    <row r="9" spans="1:84" s="4" customFormat="1" x14ac:dyDescent="0.25">
      <c r="A9" s="3">
        <f>RANK(F9,$F$2:$F$64)</f>
        <v>8</v>
      </c>
      <c r="B9" s="1" t="s">
        <v>7</v>
      </c>
      <c r="C9" s="1" t="s">
        <v>20</v>
      </c>
      <c r="D9" s="1" t="s">
        <v>192</v>
      </c>
      <c r="E9" s="1" t="s">
        <v>115</v>
      </c>
      <c r="F9" s="3">
        <f>SUM(G9:K9)</f>
        <v>483</v>
      </c>
      <c r="G9" s="8">
        <f>IFERROR(LARGE($N9:$DH9,1),0)</f>
        <v>99</v>
      </c>
      <c r="H9" s="8">
        <f>IFERROR(LARGE($N9:$DH9,2),0)</f>
        <v>97</v>
      </c>
      <c r="I9" s="8">
        <f>IFERROR(LARGE($N9:$DH9,3),0)</f>
        <v>97</v>
      </c>
      <c r="J9" s="8">
        <f>IFERROR(LARGE($N9:$DH9,4),0)</f>
        <v>95</v>
      </c>
      <c r="K9" s="8">
        <f>IFERROR(LARGE($N9:$DH9,5),0)</f>
        <v>95</v>
      </c>
      <c r="L9" s="27">
        <v>97</v>
      </c>
      <c r="M9" s="27">
        <f>RANK(L9,$L$2:$L$64)</f>
        <v>7</v>
      </c>
      <c r="N9" s="3">
        <v>91</v>
      </c>
      <c r="O9" s="55"/>
      <c r="P9" s="55"/>
      <c r="Q9" s="55"/>
      <c r="R9" s="55"/>
      <c r="S9" s="55"/>
      <c r="T9" s="57"/>
      <c r="U9" s="55"/>
      <c r="V9" s="55"/>
      <c r="W9" s="55"/>
      <c r="X9" s="55"/>
      <c r="Y9" s="55"/>
      <c r="Z9" s="57">
        <v>95</v>
      </c>
      <c r="AA9" s="55"/>
      <c r="AB9" s="55"/>
      <c r="AC9" s="55"/>
      <c r="AD9" s="55"/>
      <c r="AE9" s="55"/>
      <c r="AF9" s="55">
        <v>91</v>
      </c>
      <c r="AG9" s="55"/>
      <c r="AH9" s="58"/>
      <c r="AI9" s="59"/>
      <c r="AJ9" s="59"/>
      <c r="AK9" s="59"/>
      <c r="AL9" s="59"/>
      <c r="AM9" s="59"/>
      <c r="AN9" s="64">
        <v>95</v>
      </c>
      <c r="AO9" s="58">
        <v>95</v>
      </c>
      <c r="AP9" s="58"/>
      <c r="AQ9" s="58"/>
      <c r="AR9" s="58"/>
      <c r="AS9" s="59"/>
      <c r="AT9" s="59"/>
      <c r="AU9" s="59"/>
      <c r="AV9" s="58"/>
      <c r="AW9" s="59"/>
      <c r="AX9" s="60"/>
      <c r="AY9" s="58"/>
      <c r="AZ9" s="58"/>
      <c r="BA9" s="58"/>
      <c r="BB9" s="58">
        <v>93</v>
      </c>
      <c r="BC9" s="58"/>
      <c r="BD9" s="60"/>
      <c r="BE9" s="58"/>
      <c r="BF9" s="58">
        <v>92</v>
      </c>
      <c r="BG9" s="61">
        <v>94</v>
      </c>
      <c r="BH9" s="61"/>
      <c r="BI9" s="61"/>
      <c r="BJ9" s="70">
        <v>91</v>
      </c>
      <c r="BK9" s="61"/>
      <c r="BL9" s="61"/>
      <c r="BM9" s="61">
        <v>97</v>
      </c>
      <c r="BN9" s="61"/>
      <c r="BO9" s="65"/>
      <c r="BP9" s="65"/>
      <c r="BQ9" s="75">
        <v>95</v>
      </c>
      <c r="BR9" s="10">
        <v>99</v>
      </c>
      <c r="BS9" s="10"/>
      <c r="BT9" s="10"/>
      <c r="BU9" s="10"/>
      <c r="BV9" s="10"/>
      <c r="BW9" s="10"/>
      <c r="BX9" s="10"/>
      <c r="BY9" s="10"/>
      <c r="BZ9" s="10">
        <v>95</v>
      </c>
      <c r="CA9" s="10"/>
      <c r="CB9" s="10"/>
      <c r="CC9" s="83">
        <v>97</v>
      </c>
      <c r="CD9" s="10"/>
      <c r="CE9" s="10"/>
      <c r="CF9" s="10"/>
    </row>
    <row r="10" spans="1:84" s="5" customFormat="1" x14ac:dyDescent="0.25">
      <c r="A10" s="3">
        <f>RANK(F10,$F$2:$F$64)</f>
        <v>9</v>
      </c>
      <c r="B10" s="2" t="s">
        <v>13</v>
      </c>
      <c r="C10" s="2" t="s">
        <v>160</v>
      </c>
      <c r="D10" s="2" t="s">
        <v>14</v>
      </c>
      <c r="E10" s="2" t="s">
        <v>139</v>
      </c>
      <c r="F10" s="3">
        <f>SUM(G10:K10)</f>
        <v>482</v>
      </c>
      <c r="G10" s="8">
        <f>IFERROR(LARGE($N10:$DH10,1),0)</f>
        <v>98</v>
      </c>
      <c r="H10" s="8">
        <f>IFERROR(LARGE($N10:$DH10,2),0)</f>
        <v>97</v>
      </c>
      <c r="I10" s="8">
        <f>IFERROR(LARGE($N10:$DH10,3),0)</f>
        <v>96</v>
      </c>
      <c r="J10" s="8">
        <f>IFERROR(LARGE($N10:$DH10,4),0)</f>
        <v>96</v>
      </c>
      <c r="K10" s="8">
        <f>IFERROR(LARGE($N10:$DH10,5),0)</f>
        <v>95</v>
      </c>
      <c r="L10" s="27">
        <v>96</v>
      </c>
      <c r="M10" s="27">
        <f>RANK(L10,$L$2:$L$64)</f>
        <v>11</v>
      </c>
      <c r="N10" s="55"/>
      <c r="O10" s="55">
        <v>96</v>
      </c>
      <c r="P10" s="55"/>
      <c r="Q10" s="62">
        <v>97</v>
      </c>
      <c r="R10" s="55"/>
      <c r="S10" s="55"/>
      <c r="T10" s="57"/>
      <c r="U10" s="55"/>
      <c r="V10" s="55"/>
      <c r="W10" s="55"/>
      <c r="X10" s="55"/>
      <c r="Y10" s="55"/>
      <c r="Z10" s="57"/>
      <c r="AA10" s="55"/>
      <c r="AB10" s="55"/>
      <c r="AC10" s="55"/>
      <c r="AD10" s="55"/>
      <c r="AE10" s="55"/>
      <c r="AF10" s="55"/>
      <c r="AG10" s="55">
        <v>90</v>
      </c>
      <c r="AH10" s="58"/>
      <c r="AI10" s="59"/>
      <c r="AJ10" s="59">
        <v>86</v>
      </c>
      <c r="AK10" s="59"/>
      <c r="AL10" s="59"/>
      <c r="AM10" s="59"/>
      <c r="AN10" s="60"/>
      <c r="AO10" s="58"/>
      <c r="AP10" s="58"/>
      <c r="AQ10" s="58"/>
      <c r="AR10" s="58"/>
      <c r="AS10" s="59"/>
      <c r="AT10" s="59"/>
      <c r="AU10" s="59"/>
      <c r="AV10" s="58"/>
      <c r="AW10" s="59"/>
      <c r="AX10" s="60"/>
      <c r="AY10" s="58"/>
      <c r="AZ10" s="58"/>
      <c r="BA10" s="58"/>
      <c r="BB10" s="58">
        <v>85</v>
      </c>
      <c r="BC10" s="58">
        <v>90</v>
      </c>
      <c r="BD10" s="60"/>
      <c r="BE10" s="58"/>
      <c r="BF10" s="66">
        <v>98</v>
      </c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74"/>
      <c r="BR10" s="10">
        <v>95</v>
      </c>
      <c r="BS10" s="10">
        <v>74</v>
      </c>
      <c r="BT10" s="10">
        <v>87</v>
      </c>
      <c r="BU10" s="10">
        <v>84</v>
      </c>
      <c r="BV10" s="10"/>
      <c r="BW10" s="10"/>
      <c r="BX10" s="10"/>
      <c r="BY10" s="10"/>
      <c r="BZ10" s="10"/>
      <c r="CA10" s="10">
        <v>96</v>
      </c>
      <c r="CB10" s="10"/>
      <c r="CC10" s="83"/>
      <c r="CD10" s="10"/>
      <c r="CE10" s="10"/>
      <c r="CF10" s="10"/>
    </row>
    <row r="11" spans="1:84" s="4" customFormat="1" x14ac:dyDescent="0.25">
      <c r="A11" s="3">
        <f>RANK(F11,$F$2:$F$64)</f>
        <v>10</v>
      </c>
      <c r="B11" s="39" t="s">
        <v>52</v>
      </c>
      <c r="C11" s="39" t="s">
        <v>182</v>
      </c>
      <c r="D11" s="65" t="s">
        <v>62</v>
      </c>
      <c r="E11" s="65" t="s">
        <v>143</v>
      </c>
      <c r="F11" s="3">
        <f>SUM(G11:K11)</f>
        <v>480</v>
      </c>
      <c r="G11" s="8">
        <f>IFERROR(LARGE($N11:$DH11,1),0)</f>
        <v>98</v>
      </c>
      <c r="H11" s="8">
        <f>IFERROR(LARGE($N11:$DH11,2),0)</f>
        <v>97</v>
      </c>
      <c r="I11" s="8">
        <f>IFERROR(LARGE($N11:$DH11,3),0)</f>
        <v>97</v>
      </c>
      <c r="J11" s="8">
        <f>IFERROR(LARGE($N11:$DH11,4),0)</f>
        <v>96</v>
      </c>
      <c r="K11" s="8">
        <f>IFERROR(LARGE($N11:$DH11,5),0)</f>
        <v>92</v>
      </c>
      <c r="L11" s="27">
        <v>97</v>
      </c>
      <c r="M11" s="27">
        <f>RANK(L11,$L$2:$L$64)</f>
        <v>7</v>
      </c>
      <c r="N11" s="57"/>
      <c r="O11" s="57"/>
      <c r="P11" s="57"/>
      <c r="Q11" s="57"/>
      <c r="R11" s="57"/>
      <c r="S11" s="56">
        <v>92</v>
      </c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65"/>
      <c r="AI11" s="57"/>
      <c r="AJ11" s="57"/>
      <c r="AK11" s="57">
        <v>84</v>
      </c>
      <c r="AL11" s="57"/>
      <c r="AM11" s="57"/>
      <c r="AN11" s="65"/>
      <c r="AO11" s="65"/>
      <c r="AP11" s="65"/>
      <c r="AQ11" s="65"/>
      <c r="AR11" s="65"/>
      <c r="AS11" s="62">
        <v>97</v>
      </c>
      <c r="AT11" s="57">
        <v>88</v>
      </c>
      <c r="AU11" s="57"/>
      <c r="AV11" s="65"/>
      <c r="AW11" s="57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>
        <v>98</v>
      </c>
      <c r="BN11" s="65"/>
      <c r="BO11" s="65"/>
      <c r="BP11" s="65"/>
      <c r="BQ11" s="76"/>
      <c r="BR11" s="6"/>
      <c r="BS11" s="6">
        <v>97</v>
      </c>
      <c r="BT11" s="6"/>
      <c r="BU11" s="6"/>
      <c r="BV11" s="6"/>
      <c r="BW11" s="6">
        <v>96</v>
      </c>
      <c r="BX11" s="6"/>
      <c r="BY11" s="6"/>
      <c r="BZ11" s="6"/>
      <c r="CA11" s="6"/>
      <c r="CB11" s="6"/>
      <c r="CC11" s="83"/>
      <c r="CD11" s="6"/>
      <c r="CE11" s="6"/>
      <c r="CF11" s="6"/>
    </row>
    <row r="12" spans="1:84" s="4" customFormat="1" x14ac:dyDescent="0.25">
      <c r="A12" s="3">
        <f>RANK(F12,$F$2:$F$64)</f>
        <v>11</v>
      </c>
      <c r="B12" s="33" t="s">
        <v>52</v>
      </c>
      <c r="C12" s="32" t="s">
        <v>196</v>
      </c>
      <c r="D12" s="33" t="s">
        <v>197</v>
      </c>
      <c r="E12" s="33" t="s">
        <v>198</v>
      </c>
      <c r="F12" s="3">
        <f>SUM(G12:K12)</f>
        <v>475</v>
      </c>
      <c r="G12" s="8">
        <f>IFERROR(LARGE($N12:$DH12,1),0)</f>
        <v>98</v>
      </c>
      <c r="H12" s="8">
        <f>IFERROR(LARGE($N12:$DH12,2),0)</f>
        <v>96</v>
      </c>
      <c r="I12" s="8">
        <f>IFERROR(LARGE($N12:$DH12,3),0)</f>
        <v>94</v>
      </c>
      <c r="J12" s="8">
        <f>IFERROR(LARGE($N12:$DH12,4),0)</f>
        <v>94</v>
      </c>
      <c r="K12" s="8">
        <f>IFERROR(LARGE($N12:$DH12,5),0)</f>
        <v>93</v>
      </c>
      <c r="L12" s="27">
        <v>96</v>
      </c>
      <c r="M12" s="27">
        <f>RANK(L12,$L$2:$L$64)</f>
        <v>11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61"/>
      <c r="AI12" s="55"/>
      <c r="AJ12" s="55"/>
      <c r="AK12" s="55"/>
      <c r="AL12" s="55"/>
      <c r="AM12" s="55"/>
      <c r="AN12" s="61"/>
      <c r="AO12" s="61"/>
      <c r="AP12" s="61"/>
      <c r="AQ12" s="61"/>
      <c r="AR12" s="61"/>
      <c r="AS12" s="55"/>
      <c r="AT12" s="55"/>
      <c r="AU12" s="55"/>
      <c r="AV12" s="61"/>
      <c r="AW12" s="55"/>
      <c r="AX12" s="61"/>
      <c r="AY12" s="61"/>
      <c r="AZ12" s="61"/>
      <c r="BA12" s="61">
        <v>96</v>
      </c>
      <c r="BB12" s="61"/>
      <c r="BC12" s="61"/>
      <c r="BD12" s="61"/>
      <c r="BE12" s="61"/>
      <c r="BF12" s="61"/>
      <c r="BG12" s="61">
        <v>93</v>
      </c>
      <c r="BH12" s="61"/>
      <c r="BI12" s="61"/>
      <c r="BJ12" s="61">
        <v>98</v>
      </c>
      <c r="BK12" s="61"/>
      <c r="BL12" s="61"/>
      <c r="BM12" s="61">
        <v>94</v>
      </c>
      <c r="BN12" s="59"/>
      <c r="BO12" s="61"/>
      <c r="BP12" s="61"/>
      <c r="BQ12" s="76"/>
      <c r="BR12" s="6"/>
      <c r="BS12" s="6">
        <v>94</v>
      </c>
      <c r="BT12" s="6"/>
      <c r="BU12" s="6"/>
      <c r="BV12" s="6"/>
      <c r="BW12" s="6"/>
      <c r="BX12" s="6"/>
      <c r="BY12" s="6"/>
      <c r="BZ12" s="6"/>
      <c r="CA12" s="6"/>
      <c r="CB12" s="6"/>
      <c r="CC12" s="83"/>
      <c r="CD12" s="6"/>
      <c r="CE12" s="6"/>
      <c r="CF12" s="6"/>
    </row>
    <row r="13" spans="1:84" s="4" customFormat="1" x14ac:dyDescent="0.25">
      <c r="A13" s="3">
        <f>RANK(F13,$F$2:$F$64)</f>
        <v>12</v>
      </c>
      <c r="B13" s="39" t="s">
        <v>53</v>
      </c>
      <c r="C13" s="39" t="s">
        <v>101</v>
      </c>
      <c r="D13" s="65" t="s">
        <v>67</v>
      </c>
      <c r="E13" s="65" t="s">
        <v>145</v>
      </c>
      <c r="F13" s="3">
        <f>SUM(G13:K13)</f>
        <v>474</v>
      </c>
      <c r="G13" s="8">
        <f>IFERROR(LARGE($N13:$DH13,1),0)</f>
        <v>99</v>
      </c>
      <c r="H13" s="8">
        <f>IFERROR(LARGE($N13:$DH13,2),0)</f>
        <v>98</v>
      </c>
      <c r="I13" s="8">
        <f>IFERROR(LARGE($N13:$DH13,3),0)</f>
        <v>94</v>
      </c>
      <c r="J13" s="8">
        <f>IFERROR(LARGE($N13:$DH13,4),0)</f>
        <v>93</v>
      </c>
      <c r="K13" s="8">
        <f>IFERROR(LARGE($N13:$DH13,5),0)</f>
        <v>90</v>
      </c>
      <c r="L13" s="27">
        <v>99</v>
      </c>
      <c r="M13" s="27">
        <f>RANK(L13,$L$2:$L$64)</f>
        <v>1</v>
      </c>
      <c r="N13" s="57"/>
      <c r="O13" s="57"/>
      <c r="P13" s="57"/>
      <c r="Q13" s="57"/>
      <c r="R13" s="57"/>
      <c r="S13" s="57"/>
      <c r="T13" s="57">
        <v>90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>
        <v>94</v>
      </c>
      <c r="AH13" s="58"/>
      <c r="AI13" s="59"/>
      <c r="AJ13" s="59"/>
      <c r="AK13" s="59"/>
      <c r="AL13" s="59"/>
      <c r="AM13" s="59"/>
      <c r="AN13" s="58"/>
      <c r="AO13" s="58"/>
      <c r="AP13" s="58"/>
      <c r="AQ13" s="58"/>
      <c r="AR13" s="58"/>
      <c r="AS13" s="59"/>
      <c r="AT13" s="59"/>
      <c r="AU13" s="59"/>
      <c r="AV13" s="58"/>
      <c r="AW13" s="59"/>
      <c r="AX13" s="57">
        <v>93</v>
      </c>
      <c r="AY13" s="58"/>
      <c r="AZ13" s="58"/>
      <c r="BA13" s="58"/>
      <c r="BB13" s="58">
        <v>98</v>
      </c>
      <c r="BC13" s="58"/>
      <c r="BD13" s="60"/>
      <c r="BE13" s="58"/>
      <c r="BF13" s="58"/>
      <c r="BG13" s="65"/>
      <c r="BH13" s="65"/>
      <c r="BI13" s="65"/>
      <c r="BJ13" s="65"/>
      <c r="BK13" s="66">
        <v>99</v>
      </c>
      <c r="BL13" s="65"/>
      <c r="BM13" s="65"/>
      <c r="BN13" s="65"/>
      <c r="BO13" s="65">
        <v>90</v>
      </c>
      <c r="BP13" s="65"/>
      <c r="BQ13" s="7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83">
        <v>81</v>
      </c>
      <c r="CD13" s="6"/>
      <c r="CE13" s="6"/>
      <c r="CF13" s="6"/>
    </row>
    <row r="14" spans="1:84" s="5" customFormat="1" x14ac:dyDescent="0.25">
      <c r="A14" s="3">
        <f>RANK(F14,$F$2:$F$64)</f>
        <v>13</v>
      </c>
      <c r="B14" s="2" t="s">
        <v>22</v>
      </c>
      <c r="C14" s="2" t="s">
        <v>21</v>
      </c>
      <c r="D14" s="2" t="s">
        <v>23</v>
      </c>
      <c r="E14" s="2" t="s">
        <v>111</v>
      </c>
      <c r="F14" s="3">
        <f>SUM(G14:K14)</f>
        <v>469</v>
      </c>
      <c r="G14" s="8">
        <f>IFERROR(LARGE($N14:$DH14,1),0)</f>
        <v>95</v>
      </c>
      <c r="H14" s="8">
        <f>IFERROR(LARGE($N14:$DH14,2),0)</f>
        <v>94</v>
      </c>
      <c r="I14" s="8">
        <f>IFERROR(LARGE($N14:$DH14,3),0)</f>
        <v>94</v>
      </c>
      <c r="J14" s="8">
        <f>IFERROR(LARGE($N14:$DH14,4),0)</f>
        <v>93</v>
      </c>
      <c r="K14" s="8">
        <f>IFERROR(LARGE($N14:$DH14,5),0)</f>
        <v>93</v>
      </c>
      <c r="L14" s="27">
        <v>92</v>
      </c>
      <c r="M14" s="27">
        <f>RANK(L14,$L$2:$L$64)</f>
        <v>31</v>
      </c>
      <c r="N14" s="55"/>
      <c r="O14" s="55"/>
      <c r="P14" s="55"/>
      <c r="Q14" s="55">
        <v>85</v>
      </c>
      <c r="R14" s="55"/>
      <c r="S14" s="55"/>
      <c r="T14" s="57">
        <v>86</v>
      </c>
      <c r="U14" s="55"/>
      <c r="V14" s="55"/>
      <c r="W14" s="55"/>
      <c r="X14" s="55"/>
      <c r="Y14" s="55"/>
      <c r="Z14" s="57"/>
      <c r="AA14" s="55"/>
      <c r="AB14" s="55"/>
      <c r="AC14" s="55"/>
      <c r="AD14" s="55"/>
      <c r="AE14" s="55"/>
      <c r="AF14" s="55"/>
      <c r="AG14" s="55"/>
      <c r="AH14" s="58"/>
      <c r="AI14" s="59">
        <v>89</v>
      </c>
      <c r="AJ14" s="59"/>
      <c r="AK14" s="59">
        <v>80</v>
      </c>
      <c r="AL14" s="59"/>
      <c r="AM14" s="59">
        <v>88</v>
      </c>
      <c r="AN14" s="58">
        <v>71</v>
      </c>
      <c r="AO14" s="58">
        <v>93</v>
      </c>
      <c r="AP14" s="58"/>
      <c r="AQ14" s="58"/>
      <c r="AR14" s="58"/>
      <c r="AS14" s="59"/>
      <c r="AT14" s="59"/>
      <c r="AU14" s="59"/>
      <c r="AV14" s="58"/>
      <c r="AW14" s="59"/>
      <c r="AX14" s="58"/>
      <c r="AY14" s="58"/>
      <c r="AZ14" s="58">
        <v>93</v>
      </c>
      <c r="BA14" s="58"/>
      <c r="BB14" s="58">
        <v>89</v>
      </c>
      <c r="BC14" s="58"/>
      <c r="BD14" s="58"/>
      <c r="BE14" s="58"/>
      <c r="BF14" s="58">
        <v>95</v>
      </c>
      <c r="BG14" s="65"/>
      <c r="BH14" s="65"/>
      <c r="BI14" s="65"/>
      <c r="BJ14" s="65"/>
      <c r="BK14" s="65"/>
      <c r="BL14" s="65"/>
      <c r="BM14" s="65">
        <v>94</v>
      </c>
      <c r="BN14" s="65"/>
      <c r="BO14" s="61">
        <v>94</v>
      </c>
      <c r="BP14" s="61"/>
      <c r="BQ14" s="74"/>
      <c r="BR14" s="10">
        <v>78</v>
      </c>
      <c r="BS14" s="10">
        <v>85</v>
      </c>
      <c r="BT14" s="10"/>
      <c r="BU14" s="10"/>
      <c r="BV14" s="10"/>
      <c r="BW14" s="10"/>
      <c r="BX14" s="10"/>
      <c r="BY14" s="10"/>
      <c r="BZ14" s="10"/>
      <c r="CA14" s="10">
        <v>92</v>
      </c>
      <c r="CB14" s="10"/>
      <c r="CC14" s="83"/>
      <c r="CD14" s="10"/>
      <c r="CE14" s="10"/>
      <c r="CF14" s="10"/>
    </row>
    <row r="15" spans="1:84" s="5" customFormat="1" x14ac:dyDescent="0.25">
      <c r="A15" s="3">
        <f>RANK(F15,$F$2:$F$64)</f>
        <v>13</v>
      </c>
      <c r="B15" s="65" t="s">
        <v>52</v>
      </c>
      <c r="C15" s="1" t="s">
        <v>164</v>
      </c>
      <c r="D15" s="58" t="s">
        <v>165</v>
      </c>
      <c r="E15" s="65" t="s">
        <v>166</v>
      </c>
      <c r="F15" s="3">
        <f>SUM(G15:K15)</f>
        <v>469</v>
      </c>
      <c r="G15" s="8">
        <f>IFERROR(LARGE($N15:$DH15,1),0)</f>
        <v>97</v>
      </c>
      <c r="H15" s="8">
        <f>IFERROR(LARGE($N15:$DH15,2),0)</f>
        <v>96</v>
      </c>
      <c r="I15" s="8">
        <f>IFERROR(LARGE($N15:$DH15,3),0)</f>
        <v>96</v>
      </c>
      <c r="J15" s="8">
        <f>IFERROR(LARGE($N15:$DH15,4),0)</f>
        <v>90</v>
      </c>
      <c r="K15" s="8">
        <f>IFERROR(LARGE($N15:$DH15,5),0)</f>
        <v>90</v>
      </c>
      <c r="L15" s="27">
        <v>96</v>
      </c>
      <c r="M15" s="27">
        <f>RANK(L15,$L$2:$L$64)</f>
        <v>11</v>
      </c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61"/>
      <c r="AI15" s="55"/>
      <c r="AJ15" s="55"/>
      <c r="AK15" s="55">
        <v>75</v>
      </c>
      <c r="AL15" s="55"/>
      <c r="AM15" s="55"/>
      <c r="AN15" s="61">
        <v>86</v>
      </c>
      <c r="AO15" s="61"/>
      <c r="AP15" s="61"/>
      <c r="AQ15" s="61"/>
      <c r="AR15" s="61"/>
      <c r="AS15" s="55"/>
      <c r="AT15" s="55"/>
      <c r="AU15" s="55"/>
      <c r="AV15" s="61"/>
      <c r="AW15" s="55">
        <v>97</v>
      </c>
      <c r="AX15" s="61">
        <v>81</v>
      </c>
      <c r="AY15" s="61"/>
      <c r="AZ15" s="61"/>
      <c r="BA15" s="61"/>
      <c r="BB15" s="61">
        <v>84</v>
      </c>
      <c r="BC15" s="61"/>
      <c r="BD15" s="61"/>
      <c r="BE15" s="61"/>
      <c r="BF15" s="58">
        <v>96</v>
      </c>
      <c r="BG15" s="65"/>
      <c r="BH15" s="65">
        <v>86</v>
      </c>
      <c r="BI15" s="65"/>
      <c r="BJ15" s="65"/>
      <c r="BK15" s="65"/>
      <c r="BL15" s="65"/>
      <c r="BM15" s="65"/>
      <c r="BN15" s="65"/>
      <c r="BO15" s="65">
        <v>90</v>
      </c>
      <c r="BP15" s="65"/>
      <c r="BQ15" s="76"/>
      <c r="BR15" s="6">
        <v>90</v>
      </c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83">
        <v>96</v>
      </c>
      <c r="CD15" s="6"/>
      <c r="CE15" s="6"/>
      <c r="CF15" s="6"/>
    </row>
    <row r="16" spans="1:84" s="5" customFormat="1" x14ac:dyDescent="0.25">
      <c r="A16" s="3">
        <f>RANK(F16,$F$2:$F$64)</f>
        <v>13</v>
      </c>
      <c r="B16" s="71" t="s">
        <v>94</v>
      </c>
      <c r="C16" s="65" t="s">
        <v>99</v>
      </c>
      <c r="D16" s="54" t="s">
        <v>100</v>
      </c>
      <c r="E16" s="54" t="s">
        <v>114</v>
      </c>
      <c r="F16" s="3">
        <f>SUM(G16:K16)</f>
        <v>469</v>
      </c>
      <c r="G16" s="8">
        <f>IFERROR(LARGE($N16:$DH16,1),0)</f>
        <v>98</v>
      </c>
      <c r="H16" s="8">
        <f>IFERROR(LARGE($N16:$DH16,2),0)</f>
        <v>97</v>
      </c>
      <c r="I16" s="8">
        <f>IFERROR(LARGE($N16:$DH16,3),0)</f>
        <v>93</v>
      </c>
      <c r="J16" s="8">
        <f>IFERROR(LARGE($N16:$DH16,4),0)</f>
        <v>93</v>
      </c>
      <c r="K16" s="8">
        <f>IFERROR(LARGE($N16:$DH16,5),0)</f>
        <v>88</v>
      </c>
      <c r="L16" s="27">
        <v>98</v>
      </c>
      <c r="M16" s="27">
        <f>RANK(L16,$L$2:$L$64)</f>
        <v>5</v>
      </c>
      <c r="N16" s="61"/>
      <c r="O16" s="61"/>
      <c r="P16" s="55"/>
      <c r="Q16" s="61"/>
      <c r="R16" s="61"/>
      <c r="S16" s="61"/>
      <c r="T16" s="55"/>
      <c r="U16" s="55"/>
      <c r="V16" s="55"/>
      <c r="W16" s="61"/>
      <c r="X16" s="61"/>
      <c r="Y16" s="61"/>
      <c r="Z16" s="61"/>
      <c r="AA16" s="61"/>
      <c r="AB16" s="61"/>
      <c r="AC16" s="61"/>
      <c r="AD16" s="61"/>
      <c r="AE16" s="55"/>
      <c r="AF16" s="55">
        <v>93</v>
      </c>
      <c r="AG16" s="55">
        <v>97</v>
      </c>
      <c r="AH16" s="58"/>
      <c r="AI16" s="59">
        <v>93</v>
      </c>
      <c r="AJ16" s="59"/>
      <c r="AK16" s="59"/>
      <c r="AL16" s="59"/>
      <c r="AM16" s="59"/>
      <c r="AN16" s="58"/>
      <c r="AO16" s="58"/>
      <c r="AP16" s="58"/>
      <c r="AQ16" s="58"/>
      <c r="AR16" s="58"/>
      <c r="AS16" s="59"/>
      <c r="AT16" s="59"/>
      <c r="AU16" s="59"/>
      <c r="AV16" s="58"/>
      <c r="AW16" s="59"/>
      <c r="AX16" s="60"/>
      <c r="AY16" s="58"/>
      <c r="AZ16" s="58"/>
      <c r="BA16" s="58"/>
      <c r="BB16" s="66">
        <v>98</v>
      </c>
      <c r="BC16" s="58"/>
      <c r="BD16" s="60"/>
      <c r="BE16" s="58"/>
      <c r="BF16" s="58"/>
      <c r="BG16" s="65"/>
      <c r="BH16" s="65"/>
      <c r="BI16" s="65"/>
      <c r="BJ16" s="65"/>
      <c r="BK16" s="65"/>
      <c r="BL16" s="65"/>
      <c r="BM16" s="65"/>
      <c r="BN16" s="59"/>
      <c r="BO16" s="65"/>
      <c r="BP16" s="65"/>
      <c r="BQ16" s="7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83">
        <v>88</v>
      </c>
      <c r="CD16" s="6"/>
      <c r="CE16" s="6"/>
      <c r="CF16" s="6"/>
    </row>
    <row r="17" spans="1:84" s="5" customFormat="1" x14ac:dyDescent="0.25">
      <c r="A17" s="3">
        <f>RANK(F17,$F$2:$F$64)</f>
        <v>16</v>
      </c>
      <c r="B17" s="39" t="s">
        <v>24</v>
      </c>
      <c r="C17" s="39" t="s">
        <v>159</v>
      </c>
      <c r="D17" s="39" t="s">
        <v>68</v>
      </c>
      <c r="E17" s="39" t="s">
        <v>135</v>
      </c>
      <c r="F17" s="3">
        <f>SUM(G17:K17)</f>
        <v>465</v>
      </c>
      <c r="G17" s="8">
        <f>IFERROR(LARGE($N17:$DH17,1),0)</f>
        <v>95</v>
      </c>
      <c r="H17" s="8">
        <f>IFERROR(LARGE($N17:$DH17,2),0)</f>
        <v>94</v>
      </c>
      <c r="I17" s="8">
        <f>IFERROR(LARGE($N17:$DH17,3),0)</f>
        <v>93</v>
      </c>
      <c r="J17" s="8">
        <f>IFERROR(LARGE($N17:$DH17,4),0)</f>
        <v>92</v>
      </c>
      <c r="K17" s="8">
        <f>IFERROR(LARGE($N17:$DH17,5),0)</f>
        <v>91</v>
      </c>
      <c r="L17" s="27"/>
      <c r="M17" s="27"/>
      <c r="N17" s="65"/>
      <c r="O17" s="65"/>
      <c r="P17" s="57"/>
      <c r="Q17" s="65"/>
      <c r="R17" s="65"/>
      <c r="S17" s="65"/>
      <c r="T17" s="57">
        <v>91</v>
      </c>
      <c r="U17" s="57"/>
      <c r="V17" s="57">
        <v>94</v>
      </c>
      <c r="W17" s="65"/>
      <c r="X17" s="65"/>
      <c r="Y17" s="65"/>
      <c r="Z17" s="57"/>
      <c r="AA17" s="65"/>
      <c r="AB17" s="65"/>
      <c r="AC17" s="65"/>
      <c r="AD17" s="65"/>
      <c r="AE17" s="57"/>
      <c r="AF17" s="57"/>
      <c r="AG17" s="57"/>
      <c r="AH17" s="58"/>
      <c r="AI17" s="59"/>
      <c r="AJ17" s="56">
        <v>93</v>
      </c>
      <c r="AK17" s="59"/>
      <c r="AL17" s="59"/>
      <c r="AM17" s="59"/>
      <c r="AN17" s="58"/>
      <c r="AO17" s="58"/>
      <c r="AP17" s="58"/>
      <c r="AQ17" s="58"/>
      <c r="AR17" s="58"/>
      <c r="AS17" s="59"/>
      <c r="AT17" s="59"/>
      <c r="AU17" s="59"/>
      <c r="AV17" s="58"/>
      <c r="AW17" s="59">
        <v>95</v>
      </c>
      <c r="AX17" s="60"/>
      <c r="AY17" s="58"/>
      <c r="AZ17" s="58">
        <v>88</v>
      </c>
      <c r="BA17" s="58"/>
      <c r="BB17" s="58"/>
      <c r="BC17" s="58"/>
      <c r="BD17" s="60"/>
      <c r="BE17" s="58"/>
      <c r="BF17" s="58"/>
      <c r="BG17" s="65">
        <v>79</v>
      </c>
      <c r="BH17" s="65"/>
      <c r="BI17" s="65"/>
      <c r="BJ17" s="65">
        <v>92</v>
      </c>
      <c r="BK17" s="65"/>
      <c r="BL17" s="65"/>
      <c r="BM17" s="65"/>
      <c r="BN17" s="65"/>
      <c r="BO17" s="61"/>
      <c r="BP17" s="61"/>
      <c r="BQ17" s="74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83"/>
      <c r="CD17" s="10"/>
      <c r="CE17" s="10"/>
      <c r="CF17" s="10"/>
    </row>
    <row r="18" spans="1:84" s="5" customFormat="1" x14ac:dyDescent="0.25">
      <c r="A18" s="3">
        <f>RANK(F18,$F$2:$F$64)</f>
        <v>17</v>
      </c>
      <c r="B18" s="71" t="s">
        <v>53</v>
      </c>
      <c r="C18" s="61" t="s">
        <v>149</v>
      </c>
      <c r="D18" s="54" t="s">
        <v>194</v>
      </c>
      <c r="E18" s="54" t="s">
        <v>148</v>
      </c>
      <c r="F18" s="3">
        <f>SUM(G18:K18)</f>
        <v>464</v>
      </c>
      <c r="G18" s="8">
        <f>IFERROR(LARGE($N18:$DH18,1),0)</f>
        <v>95</v>
      </c>
      <c r="H18" s="8">
        <f>IFERROR(LARGE($N18:$DH18,2),0)</f>
        <v>93</v>
      </c>
      <c r="I18" s="8">
        <f>IFERROR(LARGE($N18:$DH18,3),0)</f>
        <v>93</v>
      </c>
      <c r="J18" s="8">
        <f>IFERROR(LARGE($N18:$DH18,4),0)</f>
        <v>92</v>
      </c>
      <c r="K18" s="8">
        <f>IFERROR(LARGE($N18:$DH18,5),0)</f>
        <v>91</v>
      </c>
      <c r="L18" s="27">
        <v>88</v>
      </c>
      <c r="M18" s="27">
        <f>RANK(L18,$L$2:$L$64)</f>
        <v>32</v>
      </c>
      <c r="N18" s="61"/>
      <c r="O18" s="61"/>
      <c r="P18" s="55"/>
      <c r="Q18" s="61"/>
      <c r="R18" s="61"/>
      <c r="S18" s="61"/>
      <c r="T18" s="55"/>
      <c r="U18" s="55"/>
      <c r="V18" s="55"/>
      <c r="W18" s="61"/>
      <c r="X18" s="61"/>
      <c r="Y18" s="61"/>
      <c r="Z18" s="61"/>
      <c r="AA18" s="61"/>
      <c r="AB18" s="61"/>
      <c r="AC18" s="61"/>
      <c r="AD18" s="61"/>
      <c r="AE18" s="55">
        <v>95</v>
      </c>
      <c r="AF18" s="55">
        <v>80</v>
      </c>
      <c r="AG18" s="55"/>
      <c r="AH18" s="58"/>
      <c r="AI18" s="59">
        <v>79</v>
      </c>
      <c r="AJ18" s="59"/>
      <c r="AK18" s="59">
        <v>87</v>
      </c>
      <c r="AL18" s="59"/>
      <c r="AM18" s="59"/>
      <c r="AN18" s="58">
        <v>93</v>
      </c>
      <c r="AO18" s="58"/>
      <c r="AP18" s="58"/>
      <c r="AQ18" s="58"/>
      <c r="AR18" s="58"/>
      <c r="AS18" s="59"/>
      <c r="AT18" s="59"/>
      <c r="AU18" s="59"/>
      <c r="AV18" s="58"/>
      <c r="AW18" s="59">
        <v>92</v>
      </c>
      <c r="AX18" s="58">
        <v>74</v>
      </c>
      <c r="AY18" s="58"/>
      <c r="AZ18" s="58">
        <v>86</v>
      </c>
      <c r="BA18" s="58"/>
      <c r="BB18" s="58">
        <v>88</v>
      </c>
      <c r="BC18" s="58"/>
      <c r="BD18" s="58"/>
      <c r="BE18" s="58"/>
      <c r="BF18" s="58">
        <v>91</v>
      </c>
      <c r="BG18" s="61"/>
      <c r="BH18" s="61"/>
      <c r="BI18" s="61"/>
      <c r="BJ18" s="61"/>
      <c r="BK18" s="61">
        <v>83</v>
      </c>
      <c r="BL18" s="61"/>
      <c r="BM18" s="61">
        <v>90</v>
      </c>
      <c r="BN18" s="61"/>
      <c r="BO18" s="61">
        <v>93</v>
      </c>
      <c r="BP18" s="61">
        <v>87</v>
      </c>
      <c r="BQ18" s="57">
        <v>90</v>
      </c>
      <c r="BR18" s="6"/>
      <c r="BS18" s="6"/>
      <c r="BT18" s="6"/>
      <c r="BU18" s="6"/>
      <c r="BV18" s="6"/>
      <c r="BW18" s="6"/>
      <c r="BX18" s="6"/>
      <c r="BY18" s="6"/>
      <c r="BZ18" s="6">
        <v>83</v>
      </c>
      <c r="CA18" s="6"/>
      <c r="CB18" s="6"/>
      <c r="CC18" s="83"/>
      <c r="CD18" s="6"/>
      <c r="CE18" s="6"/>
      <c r="CF18" s="6"/>
    </row>
    <row r="19" spans="1:84" s="5" customFormat="1" x14ac:dyDescent="0.25">
      <c r="A19" s="3">
        <f>RANK(F19,$F$2:$F$64)</f>
        <v>18</v>
      </c>
      <c r="B19" s="1" t="s">
        <v>8</v>
      </c>
      <c r="C19" s="1" t="s">
        <v>18</v>
      </c>
      <c r="D19" s="1" t="s">
        <v>193</v>
      </c>
      <c r="E19" s="1" t="s">
        <v>106</v>
      </c>
      <c r="F19" s="3">
        <f>SUM(G19:K19)</f>
        <v>463</v>
      </c>
      <c r="G19" s="8">
        <f>IFERROR(LARGE($N19:$DH19,1),0)</f>
        <v>95</v>
      </c>
      <c r="H19" s="8">
        <f>IFERROR(LARGE($N19:$DH19,2),0)</f>
        <v>94</v>
      </c>
      <c r="I19" s="8">
        <f>IFERROR(LARGE($N19:$DH19,3),0)</f>
        <v>93</v>
      </c>
      <c r="J19" s="8">
        <f>IFERROR(LARGE($N19:$DH19,4),0)</f>
        <v>91</v>
      </c>
      <c r="K19" s="8">
        <f>IFERROR(LARGE($N19:$DH19,5),0)</f>
        <v>90</v>
      </c>
      <c r="L19" s="27">
        <v>95</v>
      </c>
      <c r="M19" s="27">
        <f>RANK(L19,$L$2:$L$64)</f>
        <v>19</v>
      </c>
      <c r="N19" s="3">
        <v>90</v>
      </c>
      <c r="O19" s="55">
        <v>86</v>
      </c>
      <c r="P19" s="55"/>
      <c r="Q19" s="55">
        <v>88</v>
      </c>
      <c r="R19" s="55"/>
      <c r="S19" s="55"/>
      <c r="T19" s="57">
        <v>86</v>
      </c>
      <c r="U19" s="55"/>
      <c r="V19" s="55"/>
      <c r="W19" s="55"/>
      <c r="X19" s="55"/>
      <c r="Y19" s="55"/>
      <c r="Z19" s="57">
        <v>86</v>
      </c>
      <c r="AA19" s="55"/>
      <c r="AB19" s="55"/>
      <c r="AC19" s="55"/>
      <c r="AD19" s="55"/>
      <c r="AE19" s="55"/>
      <c r="AF19" s="55">
        <v>90</v>
      </c>
      <c r="AG19" s="55"/>
      <c r="AH19" s="58"/>
      <c r="AI19" s="59"/>
      <c r="AJ19" s="59"/>
      <c r="AK19" s="59"/>
      <c r="AL19" s="59"/>
      <c r="AM19" s="72">
        <v>95</v>
      </c>
      <c r="AN19" s="60"/>
      <c r="AO19" s="58"/>
      <c r="AP19" s="58"/>
      <c r="AQ19" s="58"/>
      <c r="AR19" s="58"/>
      <c r="AS19" s="59"/>
      <c r="AT19" s="59"/>
      <c r="AU19" s="59"/>
      <c r="AV19" s="58"/>
      <c r="AW19" s="59">
        <v>86</v>
      </c>
      <c r="AX19" s="58">
        <v>93</v>
      </c>
      <c r="AY19" s="58"/>
      <c r="AZ19" s="58"/>
      <c r="BA19" s="58"/>
      <c r="BB19" s="58"/>
      <c r="BC19" s="58"/>
      <c r="BD19" s="58"/>
      <c r="BE19" s="58"/>
      <c r="BF19" s="58"/>
      <c r="BG19" s="61">
        <v>82</v>
      </c>
      <c r="BH19" s="61"/>
      <c r="BI19" s="61"/>
      <c r="BJ19" s="61">
        <v>84</v>
      </c>
      <c r="BK19" s="61"/>
      <c r="BL19" s="61"/>
      <c r="BM19" s="61"/>
      <c r="BN19" s="61"/>
      <c r="BO19" s="65">
        <v>90</v>
      </c>
      <c r="BP19" s="65">
        <v>90</v>
      </c>
      <c r="BQ19" s="76"/>
      <c r="BR19" s="6"/>
      <c r="BS19" s="6">
        <v>88</v>
      </c>
      <c r="BT19" s="6"/>
      <c r="BU19" s="6"/>
      <c r="BV19" s="6"/>
      <c r="BW19" s="6"/>
      <c r="BX19" s="6"/>
      <c r="BY19" s="6"/>
      <c r="BZ19" s="6">
        <v>91</v>
      </c>
      <c r="CA19" s="6"/>
      <c r="CB19" s="6"/>
      <c r="CC19" s="83">
        <v>94</v>
      </c>
      <c r="CD19" s="6"/>
      <c r="CE19" s="6"/>
      <c r="CF19" s="6"/>
    </row>
    <row r="20" spans="1:84" s="5" customFormat="1" x14ac:dyDescent="0.25">
      <c r="A20" s="3">
        <f>RANK(F20,$F$2:$F$64)</f>
        <v>18</v>
      </c>
      <c r="B20" s="36" t="s">
        <v>98</v>
      </c>
      <c r="C20" s="37" t="s">
        <v>275</v>
      </c>
      <c r="D20" s="34" t="s">
        <v>97</v>
      </c>
      <c r="E20" s="34" t="s">
        <v>103</v>
      </c>
      <c r="F20" s="3">
        <f>SUM(G20:K20)</f>
        <v>463</v>
      </c>
      <c r="G20" s="8">
        <f>IFERROR(LARGE($N20:$DH20,1),0)</f>
        <v>97</v>
      </c>
      <c r="H20" s="8">
        <f>IFERROR(LARGE($N20:$DH20,2),0)</f>
        <v>96</v>
      </c>
      <c r="I20" s="8">
        <f>IFERROR(LARGE($N20:$DH20,3),0)</f>
        <v>96</v>
      </c>
      <c r="J20" s="8">
        <f>IFERROR(LARGE($N20:$DH20,4),0)</f>
        <v>88</v>
      </c>
      <c r="K20" s="8">
        <f>IFERROR(LARGE($N20:$DH20,5),0)</f>
        <v>86</v>
      </c>
      <c r="L20" s="27">
        <v>96</v>
      </c>
      <c r="M20" s="27">
        <f>RANK(L20,$L$2:$L$64)</f>
        <v>11</v>
      </c>
      <c r="N20" s="61"/>
      <c r="O20" s="61"/>
      <c r="P20" s="55"/>
      <c r="Q20" s="61"/>
      <c r="R20" s="61"/>
      <c r="S20" s="61"/>
      <c r="T20" s="55"/>
      <c r="U20" s="55"/>
      <c r="V20" s="55"/>
      <c r="W20" s="61"/>
      <c r="X20" s="61"/>
      <c r="Y20" s="61"/>
      <c r="Z20" s="61"/>
      <c r="AA20" s="61"/>
      <c r="AB20" s="61"/>
      <c r="AC20" s="61"/>
      <c r="AD20" s="61"/>
      <c r="AE20" s="55"/>
      <c r="AF20" s="55">
        <v>86</v>
      </c>
      <c r="AG20" s="55"/>
      <c r="AH20" s="61"/>
      <c r="AI20" s="55"/>
      <c r="AJ20" s="55"/>
      <c r="AK20" s="55"/>
      <c r="AL20" s="55"/>
      <c r="AM20" s="55"/>
      <c r="AN20" s="61"/>
      <c r="AO20" s="61"/>
      <c r="AP20" s="61"/>
      <c r="AQ20" s="61"/>
      <c r="AR20" s="61"/>
      <c r="AS20" s="55"/>
      <c r="AT20" s="55"/>
      <c r="AU20" s="55"/>
      <c r="AV20" s="61"/>
      <c r="AW20" s="55">
        <v>80</v>
      </c>
      <c r="AX20" s="61"/>
      <c r="AY20" s="61"/>
      <c r="AZ20" s="61"/>
      <c r="BA20" s="61"/>
      <c r="BB20" s="61">
        <v>88</v>
      </c>
      <c r="BC20" s="61"/>
      <c r="BD20" s="61"/>
      <c r="BE20" s="61"/>
      <c r="BF20" s="65"/>
      <c r="BG20" s="65"/>
      <c r="BH20" s="65"/>
      <c r="BI20" s="65"/>
      <c r="BJ20" s="65"/>
      <c r="BK20" s="65"/>
      <c r="BL20" s="65"/>
      <c r="BM20" s="65">
        <v>96</v>
      </c>
      <c r="BN20" s="59"/>
      <c r="BO20" s="65">
        <v>79</v>
      </c>
      <c r="BP20" s="65"/>
      <c r="BQ20" s="76"/>
      <c r="BR20" s="6">
        <v>97</v>
      </c>
      <c r="BS20" s="6">
        <v>79</v>
      </c>
      <c r="BT20" s="6"/>
      <c r="BU20" s="6"/>
      <c r="BV20" s="6"/>
      <c r="BW20" s="6"/>
      <c r="BX20" s="6"/>
      <c r="BY20" s="6"/>
      <c r="BZ20" s="6"/>
      <c r="CA20" s="6"/>
      <c r="CB20" s="6"/>
      <c r="CC20" s="83">
        <v>96</v>
      </c>
      <c r="CD20" s="6"/>
      <c r="CE20" s="6"/>
      <c r="CF20" s="6"/>
    </row>
    <row r="21" spans="1:84" s="5" customFormat="1" x14ac:dyDescent="0.25">
      <c r="A21" s="3">
        <f>RANK(F21,$F$2:$F$64)</f>
        <v>20</v>
      </c>
      <c r="B21" s="33" t="s">
        <v>172</v>
      </c>
      <c r="C21" s="37" t="s">
        <v>242</v>
      </c>
      <c r="D21" s="33" t="s">
        <v>173</v>
      </c>
      <c r="E21" s="33" t="s">
        <v>174</v>
      </c>
      <c r="F21" s="3">
        <f>SUM(G21:K21)</f>
        <v>462</v>
      </c>
      <c r="G21" s="8">
        <f>IFERROR(LARGE($N21:$DH21,1),0)</f>
        <v>98</v>
      </c>
      <c r="H21" s="8">
        <f>IFERROR(LARGE($N21:$DH21,2),0)</f>
        <v>93</v>
      </c>
      <c r="I21" s="8">
        <f>IFERROR(LARGE($N21:$DH21,3),0)</f>
        <v>93</v>
      </c>
      <c r="J21" s="8">
        <f>IFERROR(LARGE($N21:$DH21,4),0)</f>
        <v>90</v>
      </c>
      <c r="K21" s="8">
        <f>IFERROR(LARGE($N21:$DH21,5),0)</f>
        <v>88</v>
      </c>
      <c r="L21" s="27">
        <v>93</v>
      </c>
      <c r="M21" s="27">
        <f>RANK(L21,$L$2:$L$64)</f>
        <v>29</v>
      </c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61"/>
      <c r="AI21" s="55"/>
      <c r="AJ21" s="55"/>
      <c r="AK21" s="55"/>
      <c r="AL21" s="55">
        <v>72</v>
      </c>
      <c r="AM21" s="55"/>
      <c r="AN21" s="61"/>
      <c r="AO21" s="61"/>
      <c r="AP21" s="61"/>
      <c r="AQ21" s="61"/>
      <c r="AR21" s="61">
        <v>87</v>
      </c>
      <c r="AS21" s="55"/>
      <c r="AT21" s="55"/>
      <c r="AU21" s="55"/>
      <c r="AV21" s="55">
        <v>98</v>
      </c>
      <c r="AW21" s="55"/>
      <c r="AX21" s="61"/>
      <c r="AY21" s="61"/>
      <c r="AZ21" s="61"/>
      <c r="BA21" s="61">
        <v>88</v>
      </c>
      <c r="BB21" s="61"/>
      <c r="BC21" s="61">
        <v>82</v>
      </c>
      <c r="BD21" s="61"/>
      <c r="BE21" s="61"/>
      <c r="BF21" s="58"/>
      <c r="BG21" s="65"/>
      <c r="BH21" s="65"/>
      <c r="BI21" s="65"/>
      <c r="BJ21" s="65"/>
      <c r="BK21" s="65">
        <v>93</v>
      </c>
      <c r="BL21" s="65"/>
      <c r="BM21" s="65"/>
      <c r="BN21" s="59">
        <v>79</v>
      </c>
      <c r="BO21" s="65"/>
      <c r="BP21" s="65"/>
      <c r="BQ21" s="76"/>
      <c r="BR21" s="6"/>
      <c r="BS21" s="6"/>
      <c r="BT21" s="6"/>
      <c r="BU21" s="6"/>
      <c r="BV21" s="6"/>
      <c r="BW21" s="6"/>
      <c r="BX21" s="6"/>
      <c r="BY21" s="6">
        <v>90</v>
      </c>
      <c r="BZ21" s="6"/>
      <c r="CA21" s="6">
        <v>86</v>
      </c>
      <c r="CB21" s="6">
        <v>93</v>
      </c>
      <c r="CC21" s="83"/>
      <c r="CD21" s="6"/>
      <c r="CE21" s="6"/>
      <c r="CF21" s="6"/>
    </row>
    <row r="22" spans="1:84" s="5" customFormat="1" x14ac:dyDescent="0.25">
      <c r="A22" s="3">
        <f>RANK(F22,$F$2:$F$64)</f>
        <v>21</v>
      </c>
      <c r="B22" s="65" t="s">
        <v>94</v>
      </c>
      <c r="C22" s="1" t="s">
        <v>280</v>
      </c>
      <c r="D22" s="58" t="s">
        <v>226</v>
      </c>
      <c r="E22" s="65" t="s">
        <v>227</v>
      </c>
      <c r="F22" s="3">
        <f>SUM(G22:K22)</f>
        <v>460</v>
      </c>
      <c r="G22" s="8">
        <f>IFERROR(LARGE($N22:$DH22,1),0)</f>
        <v>98</v>
      </c>
      <c r="H22" s="8">
        <f>IFERROR(LARGE($N22:$DH22,2),0)</f>
        <v>94</v>
      </c>
      <c r="I22" s="8">
        <f>IFERROR(LARGE($N22:$DH22,3),0)</f>
        <v>92</v>
      </c>
      <c r="J22" s="8">
        <f>IFERROR(LARGE($N22:$DH22,4),0)</f>
        <v>90</v>
      </c>
      <c r="K22" s="8">
        <f>IFERROR(LARGE($N22:$DH22,5),0)</f>
        <v>86</v>
      </c>
      <c r="L22" s="27">
        <v>94</v>
      </c>
      <c r="M22" s="27">
        <f>RANK(L22,$L$2:$L$64)</f>
        <v>24</v>
      </c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61"/>
      <c r="AI22" s="55"/>
      <c r="AJ22" s="55"/>
      <c r="AK22" s="55"/>
      <c r="AL22" s="55"/>
      <c r="AM22" s="55"/>
      <c r="AN22" s="61"/>
      <c r="AO22" s="61"/>
      <c r="AP22" s="61"/>
      <c r="AQ22" s="61"/>
      <c r="AR22" s="61"/>
      <c r="AS22" s="55"/>
      <c r="AT22" s="55"/>
      <c r="AU22" s="55"/>
      <c r="AV22" s="61"/>
      <c r="AW22" s="55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>
        <v>90</v>
      </c>
      <c r="BJ22" s="61"/>
      <c r="BK22" s="61"/>
      <c r="BL22" s="61"/>
      <c r="BM22" s="61"/>
      <c r="BN22" s="55"/>
      <c r="BO22" s="61"/>
      <c r="BP22" s="61"/>
      <c r="BQ22" s="74"/>
      <c r="BR22" s="10"/>
      <c r="BS22" s="10"/>
      <c r="BT22" s="10">
        <v>92</v>
      </c>
      <c r="BU22" s="10">
        <v>86</v>
      </c>
      <c r="BV22" s="10"/>
      <c r="BW22" s="10"/>
      <c r="BX22" s="10"/>
      <c r="BY22" s="10">
        <v>98</v>
      </c>
      <c r="BZ22" s="10"/>
      <c r="CA22" s="10">
        <v>94</v>
      </c>
      <c r="CB22" s="10"/>
      <c r="CC22" s="83"/>
      <c r="CD22" s="10"/>
      <c r="CE22" s="10"/>
      <c r="CF22" s="10"/>
    </row>
    <row r="23" spans="1:84" s="5" customFormat="1" x14ac:dyDescent="0.25">
      <c r="A23" s="3">
        <f>RANK(F23,$F$2:$F$64)</f>
        <v>22</v>
      </c>
      <c r="B23" s="61" t="s">
        <v>51</v>
      </c>
      <c r="C23" s="61" t="s">
        <v>89</v>
      </c>
      <c r="D23" s="54" t="s">
        <v>90</v>
      </c>
      <c r="E23" s="54" t="s">
        <v>151</v>
      </c>
      <c r="F23" s="3">
        <f>SUM(G23:K23)</f>
        <v>457</v>
      </c>
      <c r="G23" s="8">
        <f>IFERROR(LARGE($N23:$DH23,1),0)</f>
        <v>95</v>
      </c>
      <c r="H23" s="8">
        <f>IFERROR(LARGE($N23:$DH23,2),0)</f>
        <v>94</v>
      </c>
      <c r="I23" s="8">
        <f>IFERROR(LARGE($N23:$DH23,3),0)</f>
        <v>92</v>
      </c>
      <c r="J23" s="8">
        <f>IFERROR(LARGE($N23:$DH23,4),0)</f>
        <v>88</v>
      </c>
      <c r="K23" s="8">
        <f>IFERROR(LARGE($N23:$DH23,5),0)</f>
        <v>88</v>
      </c>
      <c r="L23" s="27">
        <v>88</v>
      </c>
      <c r="M23" s="27">
        <f>RANK(L23,$L$2:$L$64)</f>
        <v>32</v>
      </c>
      <c r="N23" s="61"/>
      <c r="O23" s="61"/>
      <c r="P23" s="55"/>
      <c r="Q23" s="61"/>
      <c r="R23" s="61"/>
      <c r="S23" s="61"/>
      <c r="T23" s="55"/>
      <c r="U23" s="55"/>
      <c r="V23" s="55"/>
      <c r="W23" s="61"/>
      <c r="X23" s="61"/>
      <c r="Y23" s="61"/>
      <c r="Z23" s="65">
        <v>88</v>
      </c>
      <c r="AA23" s="61"/>
      <c r="AB23" s="61"/>
      <c r="AC23" s="61"/>
      <c r="AD23" s="61"/>
      <c r="AE23" s="55"/>
      <c r="AF23" s="55"/>
      <c r="AG23" s="55">
        <v>92</v>
      </c>
      <c r="AH23" s="58"/>
      <c r="AI23" s="59"/>
      <c r="AJ23" s="59"/>
      <c r="AK23" s="59"/>
      <c r="AL23" s="59"/>
      <c r="AM23" s="59"/>
      <c r="AN23" s="58"/>
      <c r="AO23" s="58"/>
      <c r="AP23" s="58"/>
      <c r="AQ23" s="58"/>
      <c r="AR23" s="58"/>
      <c r="AS23" s="59"/>
      <c r="AT23" s="59"/>
      <c r="AU23" s="59"/>
      <c r="AV23" s="58"/>
      <c r="AW23" s="59">
        <v>95</v>
      </c>
      <c r="AX23" s="58"/>
      <c r="AY23" s="58"/>
      <c r="AZ23" s="58"/>
      <c r="BA23" s="58"/>
      <c r="BB23" s="58"/>
      <c r="BC23" s="58"/>
      <c r="BD23" s="58"/>
      <c r="BE23" s="58"/>
      <c r="BF23" s="65"/>
      <c r="BG23" s="65"/>
      <c r="BH23" s="65"/>
      <c r="BI23" s="65"/>
      <c r="BJ23" s="65">
        <v>94</v>
      </c>
      <c r="BK23" s="65"/>
      <c r="BL23" s="65"/>
      <c r="BM23" s="65"/>
      <c r="BN23" s="59"/>
      <c r="BO23" s="65"/>
      <c r="BP23" s="65"/>
      <c r="BQ23" s="7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83">
        <v>88</v>
      </c>
      <c r="CD23" s="6"/>
      <c r="CE23" s="6"/>
      <c r="CF23" s="6"/>
    </row>
    <row r="24" spans="1:84" s="5" customFormat="1" x14ac:dyDescent="0.25">
      <c r="A24" s="3">
        <f>RANK(F24,$F$2:$F$64)</f>
        <v>23</v>
      </c>
      <c r="B24" s="39" t="s">
        <v>52</v>
      </c>
      <c r="C24" s="39" t="s">
        <v>183</v>
      </c>
      <c r="D24" s="65" t="s">
        <v>62</v>
      </c>
      <c r="E24" s="65" t="s">
        <v>142</v>
      </c>
      <c r="F24" s="3">
        <f>SUM(G24:K24)</f>
        <v>455</v>
      </c>
      <c r="G24" s="8">
        <f>IFERROR(LARGE($N24:$DH24,1),0)</f>
        <v>98</v>
      </c>
      <c r="H24" s="8">
        <f>IFERROR(LARGE($N24:$DH24,2),0)</f>
        <v>97</v>
      </c>
      <c r="I24" s="8">
        <f>IFERROR(LARGE($N24:$DH24,3),0)</f>
        <v>90</v>
      </c>
      <c r="J24" s="8">
        <f>IFERROR(LARGE($N24:$DH24,4),0)</f>
        <v>86</v>
      </c>
      <c r="K24" s="8">
        <f>IFERROR(LARGE($N24:$DH24,5),0)</f>
        <v>84</v>
      </c>
      <c r="L24" s="27">
        <v>98</v>
      </c>
      <c r="M24" s="27">
        <f>RANK(L24,$L$2:$L$64)</f>
        <v>5</v>
      </c>
      <c r="N24" s="57"/>
      <c r="O24" s="57"/>
      <c r="P24" s="57"/>
      <c r="Q24" s="57"/>
      <c r="R24" s="57"/>
      <c r="S24" s="57">
        <v>84</v>
      </c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61"/>
      <c r="AI24" s="55"/>
      <c r="AJ24" s="55"/>
      <c r="AK24" s="55">
        <v>97</v>
      </c>
      <c r="AL24" s="55"/>
      <c r="AM24" s="55"/>
      <c r="AN24" s="61"/>
      <c r="AO24" s="61"/>
      <c r="AP24" s="61"/>
      <c r="AQ24" s="61"/>
      <c r="AR24" s="61"/>
      <c r="AS24" s="55">
        <v>90</v>
      </c>
      <c r="AT24" s="62">
        <v>98</v>
      </c>
      <c r="AU24" s="55"/>
      <c r="AV24" s="61"/>
      <c r="AW24" s="55"/>
      <c r="AX24" s="61"/>
      <c r="AY24" s="61"/>
      <c r="AZ24" s="61"/>
      <c r="BA24" s="61"/>
      <c r="BB24" s="61"/>
      <c r="BC24" s="61"/>
      <c r="BD24" s="61"/>
      <c r="BE24" s="61"/>
      <c r="BF24" s="65"/>
      <c r="BG24" s="65"/>
      <c r="BH24" s="65"/>
      <c r="BI24" s="65"/>
      <c r="BJ24" s="65"/>
      <c r="BK24" s="65"/>
      <c r="BL24" s="65"/>
      <c r="BM24" s="65"/>
      <c r="BN24" s="59"/>
      <c r="BO24" s="65"/>
      <c r="BP24" s="65"/>
      <c r="BQ24" s="76"/>
      <c r="BR24" s="6"/>
      <c r="BS24" s="6"/>
      <c r="BT24" s="6"/>
      <c r="BU24" s="6"/>
      <c r="BV24" s="6">
        <v>86</v>
      </c>
      <c r="BW24" s="6"/>
      <c r="BX24" s="6"/>
      <c r="BY24" s="6"/>
      <c r="BZ24" s="6"/>
      <c r="CA24" s="6"/>
      <c r="CB24" s="6"/>
      <c r="CC24" s="83"/>
      <c r="CD24" s="6"/>
      <c r="CE24" s="6"/>
      <c r="CF24" s="6"/>
    </row>
    <row r="25" spans="1:84" s="5" customFormat="1" x14ac:dyDescent="0.25">
      <c r="A25" s="3">
        <f>RANK(F25,$F$2:$F$64)</f>
        <v>24</v>
      </c>
      <c r="B25" s="36" t="s">
        <v>205</v>
      </c>
      <c r="C25" s="37" t="s">
        <v>239</v>
      </c>
      <c r="D25" s="34" t="s">
        <v>206</v>
      </c>
      <c r="E25" s="34" t="s">
        <v>204</v>
      </c>
      <c r="F25" s="3">
        <f>SUM(G25:K25)</f>
        <v>449</v>
      </c>
      <c r="G25" s="8">
        <f>IFERROR(LARGE($N25:$DH25,1),0)</f>
        <v>97</v>
      </c>
      <c r="H25" s="8">
        <f>IFERROR(LARGE($N25:$DH25,2),0)</f>
        <v>93</v>
      </c>
      <c r="I25" s="8">
        <f>IFERROR(LARGE($N25:$DH25,3),0)</f>
        <v>90</v>
      </c>
      <c r="J25" s="8">
        <f>IFERROR(LARGE($N25:$DH25,4),0)</f>
        <v>85</v>
      </c>
      <c r="K25" s="8">
        <f>IFERROR(LARGE($N25:$DH25,5),0)</f>
        <v>84</v>
      </c>
      <c r="L25" s="27">
        <v>97</v>
      </c>
      <c r="M25" s="27">
        <f>RANK(L25,$L$2:$L$64)</f>
        <v>7</v>
      </c>
      <c r="N25" s="61"/>
      <c r="O25" s="61"/>
      <c r="P25" s="55"/>
      <c r="Q25" s="61"/>
      <c r="R25" s="61"/>
      <c r="S25" s="61"/>
      <c r="T25" s="55"/>
      <c r="U25" s="55"/>
      <c r="V25" s="55"/>
      <c r="W25" s="61"/>
      <c r="X25" s="61"/>
      <c r="Y25" s="61"/>
      <c r="Z25" s="61"/>
      <c r="AA25" s="61"/>
      <c r="AB25" s="61"/>
      <c r="AC25" s="61"/>
      <c r="AD25" s="61"/>
      <c r="AE25" s="55"/>
      <c r="AF25" s="61"/>
      <c r="AG25" s="61"/>
      <c r="AH25" s="55"/>
      <c r="AI25" s="55"/>
      <c r="AJ25" s="55"/>
      <c r="AK25" s="55"/>
      <c r="AL25" s="55"/>
      <c r="AM25" s="55"/>
      <c r="AN25" s="61"/>
      <c r="AO25" s="61"/>
      <c r="AP25" s="61"/>
      <c r="AQ25" s="61"/>
      <c r="AR25" s="61"/>
      <c r="AS25" s="55"/>
      <c r="AT25" s="55"/>
      <c r="AU25" s="55"/>
      <c r="AV25" s="61"/>
      <c r="AW25" s="55"/>
      <c r="AX25" s="61"/>
      <c r="AY25" s="61"/>
      <c r="AZ25" s="61"/>
      <c r="BA25" s="61"/>
      <c r="BB25" s="61"/>
      <c r="BC25" s="61">
        <v>78</v>
      </c>
      <c r="BD25" s="61"/>
      <c r="BE25" s="61"/>
      <c r="BF25" s="61"/>
      <c r="BG25" s="61"/>
      <c r="BH25" s="61"/>
      <c r="BI25" s="61"/>
      <c r="BJ25" s="61"/>
      <c r="BK25" s="61">
        <v>93</v>
      </c>
      <c r="BL25" s="61"/>
      <c r="BM25" s="61"/>
      <c r="BN25" s="59">
        <v>84</v>
      </c>
      <c r="BO25" s="61"/>
      <c r="BP25" s="61"/>
      <c r="BQ25" s="74"/>
      <c r="BR25" s="10"/>
      <c r="BS25" s="10"/>
      <c r="BT25" s="10">
        <v>90</v>
      </c>
      <c r="BU25" s="10">
        <v>85</v>
      </c>
      <c r="BV25" s="10"/>
      <c r="BW25" s="10"/>
      <c r="BX25" s="10"/>
      <c r="BY25" s="10"/>
      <c r="BZ25" s="10"/>
      <c r="CA25" s="10">
        <v>97</v>
      </c>
      <c r="CB25" s="10"/>
      <c r="CC25" s="83"/>
      <c r="CD25" s="10"/>
      <c r="CE25" s="10"/>
      <c r="CF25" s="10"/>
    </row>
    <row r="26" spans="1:84" s="5" customFormat="1" x14ac:dyDescent="0.25">
      <c r="A26" s="3">
        <f>RANK(F26,$F$2:$F$64)</f>
        <v>25</v>
      </c>
      <c r="B26" s="39" t="s">
        <v>52</v>
      </c>
      <c r="C26" s="33" t="s">
        <v>184</v>
      </c>
      <c r="D26" s="33" t="s">
        <v>62</v>
      </c>
      <c r="E26" s="33" t="s">
        <v>185</v>
      </c>
      <c r="F26" s="3">
        <f>SUM(G26:K26)</f>
        <v>448</v>
      </c>
      <c r="G26" s="8">
        <f>IFERROR(LARGE($N26:$DH26,1),0)</f>
        <v>96</v>
      </c>
      <c r="H26" s="8">
        <f>IFERROR(LARGE($N26:$DH26,2),0)</f>
        <v>94</v>
      </c>
      <c r="I26" s="8">
        <f>IFERROR(LARGE($N26:$DH26,3),0)</f>
        <v>88</v>
      </c>
      <c r="J26" s="8">
        <f>IFERROR(LARGE($N26:$DH26,4),0)</f>
        <v>85</v>
      </c>
      <c r="K26" s="8">
        <f>IFERROR(LARGE($N26:$DH26,5),0)</f>
        <v>85</v>
      </c>
      <c r="L26" s="27">
        <v>96</v>
      </c>
      <c r="M26" s="27">
        <f>RANK(L26,$L$2:$L$64)</f>
        <v>11</v>
      </c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61"/>
      <c r="AI26" s="55"/>
      <c r="AJ26" s="55"/>
      <c r="AK26" s="55"/>
      <c r="AL26" s="55"/>
      <c r="AM26" s="55"/>
      <c r="AN26" s="61"/>
      <c r="AO26" s="61"/>
      <c r="AP26" s="61"/>
      <c r="AQ26" s="61"/>
      <c r="AR26" s="61"/>
      <c r="AS26" s="55">
        <v>96</v>
      </c>
      <c r="AT26" s="55">
        <v>94</v>
      </c>
      <c r="AU26" s="55"/>
      <c r="AV26" s="61"/>
      <c r="AW26" s="55"/>
      <c r="AX26" s="61"/>
      <c r="AY26" s="61"/>
      <c r="AZ26" s="61"/>
      <c r="BA26" s="61"/>
      <c r="BB26" s="61"/>
      <c r="BC26" s="61"/>
      <c r="BD26" s="61"/>
      <c r="BE26" s="61"/>
      <c r="BF26" s="65"/>
      <c r="BG26" s="65"/>
      <c r="BH26" s="65"/>
      <c r="BI26" s="65"/>
      <c r="BJ26" s="65"/>
      <c r="BK26" s="65"/>
      <c r="BL26" s="65"/>
      <c r="BM26" s="65">
        <v>85</v>
      </c>
      <c r="BN26" s="59"/>
      <c r="BO26" s="65"/>
      <c r="BP26" s="65"/>
      <c r="BQ26" s="76"/>
      <c r="BR26" s="6"/>
      <c r="BS26" s="6">
        <v>88</v>
      </c>
      <c r="BT26" s="6"/>
      <c r="BU26" s="6"/>
      <c r="BV26" s="6">
        <v>85</v>
      </c>
      <c r="BW26" s="6"/>
      <c r="BX26" s="6"/>
      <c r="BY26" s="6"/>
      <c r="BZ26" s="6"/>
      <c r="CA26" s="6"/>
      <c r="CB26" s="6"/>
      <c r="CC26" s="83"/>
      <c r="CD26" s="6"/>
      <c r="CE26" s="6"/>
      <c r="CF26" s="6"/>
    </row>
    <row r="27" spans="1:84" s="5" customFormat="1" x14ac:dyDescent="0.25">
      <c r="A27" s="3">
        <f>RANK(F27,$F$2:$F$64)</f>
        <v>26</v>
      </c>
      <c r="B27" s="33" t="s">
        <v>10</v>
      </c>
      <c r="C27" s="32" t="s">
        <v>58</v>
      </c>
      <c r="D27" s="33" t="s">
        <v>195</v>
      </c>
      <c r="E27" s="33" t="s">
        <v>110</v>
      </c>
      <c r="F27" s="3">
        <f>SUM(G27:K27)</f>
        <v>440</v>
      </c>
      <c r="G27" s="8">
        <f>IFERROR(LARGE($N27:$DH27,1),0)</f>
        <v>95</v>
      </c>
      <c r="H27" s="8">
        <f>IFERROR(LARGE($N27:$DH27,2),0)</f>
        <v>93</v>
      </c>
      <c r="I27" s="8">
        <f>IFERROR(LARGE($N27:$DH27,3),0)</f>
        <v>91</v>
      </c>
      <c r="J27" s="8">
        <f>IFERROR(LARGE($N27:$DH27,4),0)</f>
        <v>81</v>
      </c>
      <c r="K27" s="8">
        <f>IFERROR(LARGE($N27:$DH27,5),0)</f>
        <v>80</v>
      </c>
      <c r="L27" s="27">
        <v>75</v>
      </c>
      <c r="M27" s="27">
        <f>RANK(L27,$L$2:$L$64)</f>
        <v>39</v>
      </c>
      <c r="N27" s="57"/>
      <c r="O27" s="57"/>
      <c r="P27" s="57"/>
      <c r="Q27" s="57"/>
      <c r="R27" s="57"/>
      <c r="S27" s="57"/>
      <c r="T27" s="57"/>
      <c r="U27" s="57"/>
      <c r="V27" s="57">
        <v>80</v>
      </c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61"/>
      <c r="AI27" s="55"/>
      <c r="AJ27" s="55"/>
      <c r="AK27" s="55"/>
      <c r="AL27" s="55"/>
      <c r="AM27" s="55"/>
      <c r="AN27" s="61"/>
      <c r="AO27" s="61"/>
      <c r="AP27" s="61"/>
      <c r="AQ27" s="61"/>
      <c r="AR27" s="61"/>
      <c r="AS27" s="55"/>
      <c r="AT27" s="55"/>
      <c r="AU27" s="55"/>
      <c r="AV27" s="61"/>
      <c r="AW27" s="55">
        <v>95</v>
      </c>
      <c r="AX27" s="61"/>
      <c r="AY27" s="61"/>
      <c r="AZ27" s="61"/>
      <c r="BA27" s="61"/>
      <c r="BB27" s="61"/>
      <c r="BC27" s="61">
        <v>75</v>
      </c>
      <c r="BD27" s="61"/>
      <c r="BE27" s="61"/>
      <c r="BF27" s="65"/>
      <c r="BG27" s="65"/>
      <c r="BH27" s="65"/>
      <c r="BI27" s="65"/>
      <c r="BJ27" s="65"/>
      <c r="BK27" s="65"/>
      <c r="BL27" s="65"/>
      <c r="BM27" s="65"/>
      <c r="BN27" s="59"/>
      <c r="BO27" s="65">
        <v>93</v>
      </c>
      <c r="BP27" s="65">
        <v>81</v>
      </c>
      <c r="BQ27" s="76"/>
      <c r="BR27" s="6"/>
      <c r="BS27" s="6"/>
      <c r="BT27" s="6"/>
      <c r="BU27" s="6"/>
      <c r="BV27" s="6"/>
      <c r="BW27" s="6"/>
      <c r="BX27" s="6"/>
      <c r="BY27" s="6"/>
      <c r="BZ27" s="6">
        <v>91</v>
      </c>
      <c r="CA27" s="6"/>
      <c r="CB27" s="6"/>
      <c r="CC27" s="83">
        <v>72</v>
      </c>
      <c r="CD27" s="6"/>
      <c r="CE27" s="6"/>
      <c r="CF27" s="6"/>
    </row>
    <row r="28" spans="1:84" s="5" customFormat="1" x14ac:dyDescent="0.25">
      <c r="A28" s="3">
        <f>RANK(F28,$F$2:$F$64)</f>
        <v>27</v>
      </c>
      <c r="B28" s="2" t="s">
        <v>10</v>
      </c>
      <c r="C28" s="2" t="s">
        <v>11</v>
      </c>
      <c r="D28" s="2" t="s">
        <v>12</v>
      </c>
      <c r="E28" s="2" t="s">
        <v>138</v>
      </c>
      <c r="F28" s="3">
        <f>SUM(G28:K28)</f>
        <v>439</v>
      </c>
      <c r="G28" s="8">
        <f>IFERROR(LARGE($N28:$DH28,1),0)</f>
        <v>96</v>
      </c>
      <c r="H28" s="8">
        <f>IFERROR(LARGE($N28:$DH28,2),0)</f>
        <v>92</v>
      </c>
      <c r="I28" s="8">
        <f>IFERROR(LARGE($N28:$DH28,3),0)</f>
        <v>84</v>
      </c>
      <c r="J28" s="8">
        <f>IFERROR(LARGE($N28:$DH28,4),0)</f>
        <v>84</v>
      </c>
      <c r="K28" s="8">
        <f>IFERROR(LARGE($N28:$DH28,5),0)</f>
        <v>83</v>
      </c>
      <c r="L28" s="27">
        <v>84</v>
      </c>
      <c r="M28" s="27">
        <f>RANK(L28,$L$2:$L$64)</f>
        <v>35</v>
      </c>
      <c r="N28" s="55"/>
      <c r="O28" s="55">
        <v>96</v>
      </c>
      <c r="P28" s="55"/>
      <c r="Q28" s="55"/>
      <c r="R28" s="55"/>
      <c r="S28" s="55"/>
      <c r="T28" s="57"/>
      <c r="U28" s="55"/>
      <c r="V28" s="55">
        <v>81</v>
      </c>
      <c r="W28" s="55"/>
      <c r="X28" s="55"/>
      <c r="Y28" s="55"/>
      <c r="Z28" s="57"/>
      <c r="AA28" s="55"/>
      <c r="AB28" s="55"/>
      <c r="AC28" s="55"/>
      <c r="AD28" s="55"/>
      <c r="AE28" s="55"/>
      <c r="AF28" s="55"/>
      <c r="AG28" s="55"/>
      <c r="AH28" s="58"/>
      <c r="AI28" s="59"/>
      <c r="AJ28" s="59"/>
      <c r="AK28" s="59"/>
      <c r="AL28" s="59"/>
      <c r="AM28" s="59"/>
      <c r="AN28" s="58"/>
      <c r="AO28" s="58"/>
      <c r="AP28" s="58"/>
      <c r="AQ28" s="58"/>
      <c r="AR28" s="58"/>
      <c r="AS28" s="59"/>
      <c r="AT28" s="59"/>
      <c r="AU28" s="59"/>
      <c r="AV28" s="58"/>
      <c r="AW28" s="59">
        <v>83</v>
      </c>
      <c r="AX28" s="58"/>
      <c r="AY28" s="58"/>
      <c r="AZ28" s="58">
        <v>84</v>
      </c>
      <c r="BA28" s="58"/>
      <c r="BB28" s="58">
        <v>84</v>
      </c>
      <c r="BC28" s="58"/>
      <c r="BD28" s="58"/>
      <c r="BE28" s="58"/>
      <c r="BF28" s="58"/>
      <c r="BG28" s="65"/>
      <c r="BH28" s="65">
        <v>92</v>
      </c>
      <c r="BI28" s="65"/>
      <c r="BJ28" s="65"/>
      <c r="BK28" s="65"/>
      <c r="BL28" s="65"/>
      <c r="BM28" s="65"/>
      <c r="BN28" s="59"/>
      <c r="BO28" s="65"/>
      <c r="BP28" s="65"/>
      <c r="BQ28" s="76"/>
      <c r="BR28" s="6"/>
      <c r="BS28" s="6"/>
      <c r="BT28" s="6"/>
      <c r="BU28" s="6"/>
      <c r="BV28" s="6"/>
      <c r="BW28" s="6"/>
      <c r="BX28" s="6"/>
      <c r="BY28" s="6"/>
      <c r="BZ28" s="6"/>
      <c r="CA28" s="6">
        <v>76</v>
      </c>
      <c r="CB28" s="6"/>
      <c r="CC28" s="83"/>
      <c r="CD28" s="6"/>
      <c r="CE28" s="6"/>
      <c r="CF28" s="6"/>
    </row>
    <row r="29" spans="1:84" s="4" customFormat="1" x14ac:dyDescent="0.25">
      <c r="A29" s="3">
        <f>RANK(F29,$F$2:$F$64)</f>
        <v>28</v>
      </c>
      <c r="B29" s="65" t="s">
        <v>52</v>
      </c>
      <c r="C29" s="1" t="s">
        <v>238</v>
      </c>
      <c r="D29" s="58" t="s">
        <v>237</v>
      </c>
      <c r="E29" s="65" t="s">
        <v>236</v>
      </c>
      <c r="F29" s="3">
        <f>SUM(G29:K29)</f>
        <v>434</v>
      </c>
      <c r="G29" s="8">
        <f>IFERROR(LARGE($N29:$DH29,1),0)</f>
        <v>97</v>
      </c>
      <c r="H29" s="8">
        <f>IFERROR(LARGE($N29:$DH29,2),0)</f>
        <v>91</v>
      </c>
      <c r="I29" s="8">
        <f>IFERROR(LARGE($N29:$DH29,3),0)</f>
        <v>89</v>
      </c>
      <c r="J29" s="8">
        <f>IFERROR(LARGE($N29:$DH29,4),0)</f>
        <v>84</v>
      </c>
      <c r="K29" s="8">
        <f>IFERROR(LARGE($N29:$DH29,5),0)</f>
        <v>73</v>
      </c>
      <c r="L29" s="27">
        <v>73</v>
      </c>
      <c r="M29" s="27">
        <f>RANK(L29,$L$2:$L$64)</f>
        <v>40</v>
      </c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61"/>
      <c r="AI29" s="55"/>
      <c r="AJ29" s="55"/>
      <c r="AK29" s="55"/>
      <c r="AL29" s="55"/>
      <c r="AM29" s="55"/>
      <c r="AN29" s="61"/>
      <c r="AO29" s="61"/>
      <c r="AP29" s="61"/>
      <c r="AQ29" s="61"/>
      <c r="AR29" s="61"/>
      <c r="AS29" s="55"/>
      <c r="AT29" s="55"/>
      <c r="AU29" s="55"/>
      <c r="AV29" s="61"/>
      <c r="AW29" s="55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>
        <v>91</v>
      </c>
      <c r="BM29" s="61"/>
      <c r="BN29" s="55"/>
      <c r="BO29" s="61"/>
      <c r="BP29" s="61"/>
      <c r="BQ29" s="74"/>
      <c r="BR29" s="10"/>
      <c r="BS29" s="10">
        <v>89</v>
      </c>
      <c r="BT29" s="10">
        <v>97</v>
      </c>
      <c r="BU29" s="10">
        <v>84</v>
      </c>
      <c r="BV29" s="10"/>
      <c r="BW29" s="10"/>
      <c r="BX29" s="10"/>
      <c r="BY29" s="10"/>
      <c r="BZ29" s="10"/>
      <c r="CA29" s="10"/>
      <c r="CB29" s="10"/>
      <c r="CC29" s="83">
        <v>73</v>
      </c>
      <c r="CD29" s="10"/>
      <c r="CE29" s="10"/>
      <c r="CF29" s="10"/>
    </row>
    <row r="30" spans="1:84" s="4" customFormat="1" ht="30" x14ac:dyDescent="0.25">
      <c r="A30" s="3">
        <f>RANK(F30,$F$2:$F$64)</f>
        <v>29</v>
      </c>
      <c r="B30" s="39" t="s">
        <v>186</v>
      </c>
      <c r="C30" s="40" t="s">
        <v>188</v>
      </c>
      <c r="D30" s="33" t="s">
        <v>189</v>
      </c>
      <c r="E30" s="33" t="s">
        <v>187</v>
      </c>
      <c r="F30" s="3">
        <f>SUM(G30:K30)</f>
        <v>405</v>
      </c>
      <c r="G30" s="8">
        <f>IFERROR(LARGE($N30:$DH30,1),0)</f>
        <v>88</v>
      </c>
      <c r="H30" s="8">
        <f>IFERROR(LARGE($N30:$DH30,2),0)</f>
        <v>82</v>
      </c>
      <c r="I30" s="8">
        <f>IFERROR(LARGE($N30:$DH30,3),0)</f>
        <v>79</v>
      </c>
      <c r="J30" s="8">
        <f>IFERROR(LARGE($N30:$DH30,4),0)</f>
        <v>78</v>
      </c>
      <c r="K30" s="8">
        <f>IFERROR(LARGE($N30:$DH30,5),0)</f>
        <v>78</v>
      </c>
      <c r="L30" s="27">
        <v>88</v>
      </c>
      <c r="M30" s="27">
        <f>RANK(L30,$L$2:$L$64)</f>
        <v>32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61"/>
      <c r="AI30" s="55"/>
      <c r="AJ30" s="55"/>
      <c r="AK30" s="55"/>
      <c r="AL30" s="55"/>
      <c r="AM30" s="55"/>
      <c r="AN30" s="61"/>
      <c r="AO30" s="61"/>
      <c r="AP30" s="61"/>
      <c r="AQ30" s="61"/>
      <c r="AR30" s="61"/>
      <c r="AS30" s="55">
        <v>79</v>
      </c>
      <c r="AT30" s="55">
        <v>82</v>
      </c>
      <c r="AU30" s="55"/>
      <c r="AV30" s="61"/>
      <c r="AW30" s="55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59"/>
      <c r="BO30" s="61"/>
      <c r="BP30" s="61"/>
      <c r="BQ30" s="74">
        <v>78</v>
      </c>
      <c r="BR30" s="10"/>
      <c r="BS30" s="10"/>
      <c r="BT30" s="10"/>
      <c r="BU30" s="10"/>
      <c r="BV30" s="10">
        <v>78</v>
      </c>
      <c r="BW30" s="10">
        <v>88</v>
      </c>
      <c r="BX30" s="10"/>
      <c r="BY30" s="10"/>
      <c r="BZ30" s="10"/>
      <c r="CA30" s="10"/>
      <c r="CB30" s="10"/>
      <c r="CC30" s="83"/>
      <c r="CD30" s="10"/>
      <c r="CE30" s="10"/>
      <c r="CF30" s="10"/>
    </row>
    <row r="31" spans="1:84" s="4" customFormat="1" x14ac:dyDescent="0.25">
      <c r="A31" s="3">
        <f>RANK(F31,$F$2:$F$64)</f>
        <v>30</v>
      </c>
      <c r="B31" s="33" t="s">
        <v>52</v>
      </c>
      <c r="C31" s="32" t="s">
        <v>252</v>
      </c>
      <c r="D31" s="33" t="s">
        <v>259</v>
      </c>
      <c r="E31" s="33" t="s">
        <v>253</v>
      </c>
      <c r="F31" s="3">
        <f>SUM(G31:K31)</f>
        <v>376</v>
      </c>
      <c r="G31" s="8">
        <f>IFERROR(LARGE($N31:$DH31,1),0)</f>
        <v>98</v>
      </c>
      <c r="H31" s="8">
        <f>IFERROR(LARGE($N31:$DH31,2),0)</f>
        <v>96</v>
      </c>
      <c r="I31" s="8">
        <f>IFERROR(LARGE($N31:$DH31,3),0)</f>
        <v>95</v>
      </c>
      <c r="J31" s="8">
        <f>IFERROR(LARGE($N31:$DH31,4),0)</f>
        <v>87</v>
      </c>
      <c r="K31" s="8">
        <f>IFERROR(LARGE($N31:$DH31,5),0)</f>
        <v>0</v>
      </c>
      <c r="L31" s="27">
        <v>95</v>
      </c>
      <c r="M31" s="27">
        <f>RANK(L31,$L$2:$L$64)</f>
        <v>19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61"/>
      <c r="AI31" s="55"/>
      <c r="AJ31" s="55"/>
      <c r="AK31" s="55"/>
      <c r="AL31" s="55"/>
      <c r="AM31" s="55"/>
      <c r="AN31" s="61"/>
      <c r="AO31" s="61"/>
      <c r="AP31" s="61"/>
      <c r="AQ31" s="61"/>
      <c r="AR31" s="61"/>
      <c r="AS31" s="55"/>
      <c r="AT31" s="55"/>
      <c r="AU31" s="55"/>
      <c r="AV31" s="61"/>
      <c r="AW31" s="55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59"/>
      <c r="BO31" s="61"/>
      <c r="BP31" s="61">
        <v>96</v>
      </c>
      <c r="BQ31" s="74"/>
      <c r="BR31" s="10">
        <v>87</v>
      </c>
      <c r="BS31" s="10"/>
      <c r="BT31" s="10"/>
      <c r="BU31" s="10"/>
      <c r="BV31" s="10"/>
      <c r="BW31" s="10"/>
      <c r="BX31" s="10"/>
      <c r="BY31" s="10"/>
      <c r="BZ31" s="10">
        <v>98</v>
      </c>
      <c r="CA31" s="10"/>
      <c r="CB31" s="10"/>
      <c r="CC31" s="83">
        <v>95</v>
      </c>
      <c r="CD31" s="10"/>
      <c r="CE31" s="10"/>
      <c r="CF31" s="10"/>
    </row>
    <row r="32" spans="1:84" s="4" customFormat="1" x14ac:dyDescent="0.25">
      <c r="A32" s="3">
        <f>RANK(F32,$F$2:$F$64)</f>
        <v>31</v>
      </c>
      <c r="B32" s="33" t="s">
        <v>57</v>
      </c>
      <c r="C32" s="33" t="s">
        <v>56</v>
      </c>
      <c r="D32" s="33" t="s">
        <v>84</v>
      </c>
      <c r="E32" s="33" t="s">
        <v>108</v>
      </c>
      <c r="F32" s="3">
        <f>SUM(G32:K32)</f>
        <v>364</v>
      </c>
      <c r="G32" s="8">
        <f>IFERROR(LARGE($N32:$DH32,1),0)</f>
        <v>99</v>
      </c>
      <c r="H32" s="8">
        <f>IFERROR(LARGE($N32:$DH32,2),0)</f>
        <v>98</v>
      </c>
      <c r="I32" s="8">
        <f>IFERROR(LARGE($N32:$DH32,3),0)</f>
        <v>87</v>
      </c>
      <c r="J32" s="8">
        <f>IFERROR(LARGE($N32:$DH32,4),0)</f>
        <v>80</v>
      </c>
      <c r="K32" s="8">
        <f>IFERROR(LARGE($N32:$DH32,5),0)</f>
        <v>0</v>
      </c>
      <c r="L32" s="27"/>
      <c r="M32" s="2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>
        <v>87</v>
      </c>
      <c r="Y32" s="57"/>
      <c r="Z32" s="57"/>
      <c r="AA32" s="57"/>
      <c r="AB32" s="57"/>
      <c r="AC32" s="57"/>
      <c r="AD32" s="57"/>
      <c r="AE32" s="57"/>
      <c r="AF32" s="57"/>
      <c r="AG32" s="57"/>
      <c r="AH32" s="65"/>
      <c r="AI32" s="57"/>
      <c r="AJ32" s="57"/>
      <c r="AK32" s="57"/>
      <c r="AL32" s="57"/>
      <c r="AM32" s="57"/>
      <c r="AN32" s="65"/>
      <c r="AO32" s="65"/>
      <c r="AP32" s="65"/>
      <c r="AQ32" s="65"/>
      <c r="AR32" s="65"/>
      <c r="AS32" s="57"/>
      <c r="AT32" s="57"/>
      <c r="AU32" s="57"/>
      <c r="AV32" s="65"/>
      <c r="AW32" s="62">
        <v>99</v>
      </c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59"/>
      <c r="BO32" s="65"/>
      <c r="BP32" s="65"/>
      <c r="BQ32" s="74">
        <v>80</v>
      </c>
      <c r="BR32" s="10">
        <v>98</v>
      </c>
      <c r="BS32" s="10"/>
      <c r="BT32" s="10"/>
      <c r="BU32" s="10"/>
      <c r="BV32" s="10"/>
      <c r="BW32" s="10"/>
      <c r="BX32" s="6"/>
      <c r="BY32" s="6"/>
      <c r="BZ32" s="6"/>
      <c r="CA32" s="6"/>
      <c r="CB32" s="6"/>
      <c r="CC32" s="83"/>
      <c r="CD32" s="6"/>
      <c r="CE32" s="6"/>
      <c r="CF32" s="6"/>
    </row>
    <row r="33" spans="1:84" s="4" customFormat="1" x14ac:dyDescent="0.25">
      <c r="A33" s="3">
        <f>RANK(F33,$F$2:$F$64)</f>
        <v>32</v>
      </c>
      <c r="B33" s="33" t="s">
        <v>53</v>
      </c>
      <c r="C33" s="32" t="s">
        <v>167</v>
      </c>
      <c r="D33" s="38" t="s">
        <v>169</v>
      </c>
      <c r="E33" s="33" t="s">
        <v>168</v>
      </c>
      <c r="F33" s="3">
        <f>SUM(G33:K33)</f>
        <v>354</v>
      </c>
      <c r="G33" s="8">
        <f>IFERROR(LARGE($N33:$DH33,1),0)</f>
        <v>96</v>
      </c>
      <c r="H33" s="8">
        <f>IFERROR(LARGE($N33:$DH33,2),0)</f>
        <v>89</v>
      </c>
      <c r="I33" s="8">
        <f>IFERROR(LARGE($N33:$DH33,3),0)</f>
        <v>87</v>
      </c>
      <c r="J33" s="8">
        <f>IFERROR(LARGE($N33:$DH33,4),0)</f>
        <v>82</v>
      </c>
      <c r="K33" s="8">
        <f>IFERROR(LARGE($N33:$DH33,5),0)</f>
        <v>0</v>
      </c>
      <c r="L33" s="27">
        <v>96</v>
      </c>
      <c r="M33" s="27">
        <f>RANK(L33,$L$2:$L$64)</f>
        <v>11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61"/>
      <c r="AI33" s="55"/>
      <c r="AJ33" s="55"/>
      <c r="AK33" s="55">
        <v>82</v>
      </c>
      <c r="AL33" s="55"/>
      <c r="AM33" s="55"/>
      <c r="AN33" s="61"/>
      <c r="AO33" s="61"/>
      <c r="AP33" s="61"/>
      <c r="AQ33" s="61"/>
      <c r="AR33" s="61"/>
      <c r="AS33" s="55"/>
      <c r="AT33" s="55"/>
      <c r="AU33" s="55"/>
      <c r="AV33" s="61"/>
      <c r="AW33" s="55">
        <v>89</v>
      </c>
      <c r="AX33" s="61"/>
      <c r="AY33" s="61"/>
      <c r="AZ33" s="61"/>
      <c r="BA33" s="61"/>
      <c r="BB33" s="61">
        <v>96</v>
      </c>
      <c r="BC33" s="61">
        <v>87</v>
      </c>
      <c r="BD33" s="61"/>
      <c r="BE33" s="61"/>
      <c r="BF33" s="65"/>
      <c r="BG33" s="65"/>
      <c r="BH33" s="65"/>
      <c r="BI33" s="65"/>
      <c r="BJ33" s="65"/>
      <c r="BK33" s="65"/>
      <c r="BL33" s="65"/>
      <c r="BM33" s="65"/>
      <c r="BN33" s="59"/>
      <c r="BO33" s="65"/>
      <c r="BP33" s="65"/>
      <c r="BQ33" s="7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83"/>
      <c r="CD33" s="6"/>
      <c r="CE33" s="6"/>
      <c r="CF33" s="6"/>
    </row>
    <row r="34" spans="1:84" s="4" customFormat="1" x14ac:dyDescent="0.25">
      <c r="A34" s="3">
        <f>RANK(F34,$F$2:$F$64)</f>
        <v>33</v>
      </c>
      <c r="B34" s="65" t="s">
        <v>176</v>
      </c>
      <c r="C34" s="1" t="s">
        <v>241</v>
      </c>
      <c r="D34" s="58" t="s">
        <v>175</v>
      </c>
      <c r="E34" s="65" t="s">
        <v>177</v>
      </c>
      <c r="F34" s="3">
        <f>SUM(G34:K34)</f>
        <v>350</v>
      </c>
      <c r="G34" s="8">
        <f>IFERROR(LARGE($N34:$DH34,1),0)</f>
        <v>94</v>
      </c>
      <c r="H34" s="8">
        <f>IFERROR(LARGE($N34:$DH34,2),0)</f>
        <v>94</v>
      </c>
      <c r="I34" s="8">
        <f>IFERROR(LARGE($N34:$DH34,3),0)</f>
        <v>88</v>
      </c>
      <c r="J34" s="8">
        <f>IFERROR(LARGE($N34:$DH34,4),0)</f>
        <v>74</v>
      </c>
      <c r="K34" s="8">
        <f>IFERROR(LARGE($N34:$DH34,5),0)</f>
        <v>0</v>
      </c>
      <c r="L34" s="27">
        <v>94</v>
      </c>
      <c r="M34" s="27">
        <f>RANK(L34,$L$2:$L$64)</f>
        <v>24</v>
      </c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61"/>
      <c r="AI34" s="55"/>
      <c r="AJ34" s="55"/>
      <c r="AK34" s="55"/>
      <c r="AL34" s="55"/>
      <c r="AM34" s="55">
        <v>94</v>
      </c>
      <c r="AN34" s="61"/>
      <c r="AO34" s="61"/>
      <c r="AP34" s="61"/>
      <c r="AQ34" s="61"/>
      <c r="AR34" s="61"/>
      <c r="AS34" s="55"/>
      <c r="AT34" s="55"/>
      <c r="AU34" s="55"/>
      <c r="AV34" s="61"/>
      <c r="AW34" s="55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>
        <v>94</v>
      </c>
      <c r="BM34" s="61"/>
      <c r="BN34" s="59">
        <v>74</v>
      </c>
      <c r="BO34" s="61"/>
      <c r="BP34" s="61"/>
      <c r="BQ34" s="76"/>
      <c r="BR34" s="6"/>
      <c r="BS34" s="6"/>
      <c r="BT34" s="6"/>
      <c r="BU34" s="6"/>
      <c r="BV34" s="6"/>
      <c r="BW34" s="6"/>
      <c r="BX34" s="10">
        <v>88</v>
      </c>
      <c r="BY34" s="10"/>
      <c r="BZ34" s="10"/>
      <c r="CA34" s="10"/>
      <c r="CB34" s="10"/>
      <c r="CC34" s="83"/>
      <c r="CD34" s="10"/>
      <c r="CE34" s="10"/>
      <c r="CF34" s="10"/>
    </row>
    <row r="35" spans="1:84" s="4" customFormat="1" x14ac:dyDescent="0.25">
      <c r="A35" s="3">
        <f>RANK(F35,$F$2:$F$64)</f>
        <v>34</v>
      </c>
      <c r="B35" s="65" t="s">
        <v>52</v>
      </c>
      <c r="C35" s="1" t="s">
        <v>254</v>
      </c>
      <c r="D35" s="58" t="s">
        <v>171</v>
      </c>
      <c r="E35" s="65" t="s">
        <v>170</v>
      </c>
      <c r="F35" s="3">
        <f>SUM(G35:K35)</f>
        <v>288</v>
      </c>
      <c r="G35" s="8">
        <f>IFERROR(LARGE($N35:$DH35,1),0)</f>
        <v>99</v>
      </c>
      <c r="H35" s="8">
        <f>IFERROR(LARGE($N35:$DH35,2),0)</f>
        <v>99</v>
      </c>
      <c r="I35" s="8">
        <f>IFERROR(LARGE($N35:$DH35,3),0)</f>
        <v>90</v>
      </c>
      <c r="J35" s="8">
        <f>IFERROR(LARGE($N35:$DH35,4),0)</f>
        <v>0</v>
      </c>
      <c r="K35" s="8">
        <f>IFERROR(LARGE($N35:$DH35,5),0)</f>
        <v>0</v>
      </c>
      <c r="L35" s="27">
        <v>99</v>
      </c>
      <c r="M35" s="27">
        <f>RANK(L35,$L$2:$L$64)</f>
        <v>1</v>
      </c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61"/>
      <c r="AI35" s="55"/>
      <c r="AJ35" s="55"/>
      <c r="AK35" s="55">
        <v>99</v>
      </c>
      <c r="AL35" s="55"/>
      <c r="AM35" s="55"/>
      <c r="AN35" s="61"/>
      <c r="AO35" s="61"/>
      <c r="AP35" s="61"/>
      <c r="AQ35" s="61"/>
      <c r="AR35" s="61"/>
      <c r="AS35" s="55"/>
      <c r="AT35" s="55"/>
      <c r="AU35" s="55"/>
      <c r="AV35" s="61"/>
      <c r="AW35" s="55"/>
      <c r="AX35" s="61"/>
      <c r="AY35" s="61"/>
      <c r="AZ35" s="61"/>
      <c r="BA35" s="61"/>
      <c r="BB35" s="61">
        <v>90</v>
      </c>
      <c r="BC35" s="61"/>
      <c r="BD35" s="61"/>
      <c r="BE35" s="61"/>
      <c r="BF35" s="65"/>
      <c r="BG35" s="65"/>
      <c r="BH35" s="65"/>
      <c r="BI35" s="65"/>
      <c r="BJ35" s="65"/>
      <c r="BK35" s="65"/>
      <c r="BL35" s="65"/>
      <c r="BM35" s="65"/>
      <c r="BN35" s="59"/>
      <c r="BO35" s="65"/>
      <c r="BP35" s="65"/>
      <c r="BQ35" s="74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83">
        <v>99</v>
      </c>
      <c r="CD35" s="10"/>
      <c r="CE35" s="10"/>
      <c r="CF35" s="10"/>
    </row>
    <row r="36" spans="1:84" s="4" customFormat="1" x14ac:dyDescent="0.25">
      <c r="A36" s="3">
        <f>RANK(F36,$F$2:$F$64)</f>
        <v>35</v>
      </c>
      <c r="B36" s="65" t="s">
        <v>176</v>
      </c>
      <c r="C36" s="1" t="s">
        <v>234</v>
      </c>
      <c r="D36" s="58" t="s">
        <v>175</v>
      </c>
      <c r="E36" s="65" t="s">
        <v>235</v>
      </c>
      <c r="F36" s="3">
        <f>SUM(G36:K36)</f>
        <v>280</v>
      </c>
      <c r="G36" s="8">
        <f>IFERROR(LARGE($N36:$DH36,1),0)</f>
        <v>94</v>
      </c>
      <c r="H36" s="8">
        <f>IFERROR(LARGE($N36:$DH36,2),0)</f>
        <v>94</v>
      </c>
      <c r="I36" s="8">
        <f>IFERROR(LARGE($N36:$DH36,3),0)</f>
        <v>92</v>
      </c>
      <c r="J36" s="8">
        <f>IFERROR(LARGE($N36:$DH36,4),0)</f>
        <v>0</v>
      </c>
      <c r="K36" s="8">
        <f>IFERROR(LARGE($N36:$DH36,5),0)</f>
        <v>0</v>
      </c>
      <c r="L36" s="27">
        <v>94</v>
      </c>
      <c r="M36" s="27">
        <f>RANK(L36,$L$2:$L$64)</f>
        <v>24</v>
      </c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61"/>
      <c r="AI36" s="55"/>
      <c r="AJ36" s="55"/>
      <c r="AK36" s="55"/>
      <c r="AL36" s="55"/>
      <c r="AM36" s="55"/>
      <c r="AN36" s="61"/>
      <c r="AO36" s="61"/>
      <c r="AP36" s="61"/>
      <c r="AQ36" s="61"/>
      <c r="AR36" s="61"/>
      <c r="AS36" s="55"/>
      <c r="AT36" s="55"/>
      <c r="AU36" s="55"/>
      <c r="AV36" s="61"/>
      <c r="AW36" s="55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>
        <v>94</v>
      </c>
      <c r="BM36" s="61"/>
      <c r="BN36" s="59">
        <v>92</v>
      </c>
      <c r="BO36" s="61"/>
      <c r="BP36" s="61"/>
      <c r="BQ36" s="74"/>
      <c r="BR36" s="10"/>
      <c r="BS36" s="10"/>
      <c r="BT36" s="10"/>
      <c r="BU36" s="10"/>
      <c r="BV36" s="10"/>
      <c r="BW36" s="10"/>
      <c r="BX36" s="10">
        <v>94</v>
      </c>
      <c r="BY36" s="10"/>
      <c r="BZ36" s="10"/>
      <c r="CA36" s="10"/>
      <c r="CB36" s="10"/>
      <c r="CC36" s="83"/>
      <c r="CD36" s="10"/>
      <c r="CE36" s="10"/>
      <c r="CF36" s="10"/>
    </row>
    <row r="37" spans="1:84" s="4" customFormat="1" x14ac:dyDescent="0.25">
      <c r="A37" s="3">
        <f>RANK(F37,$F$2:$F$64)</f>
        <v>36</v>
      </c>
      <c r="B37" s="65" t="s">
        <v>51</v>
      </c>
      <c r="C37" s="1" t="s">
        <v>223</v>
      </c>
      <c r="D37" s="58" t="s">
        <v>224</v>
      </c>
      <c r="E37" s="65" t="s">
        <v>150</v>
      </c>
      <c r="F37" s="3">
        <f>SUM(G37:K37)</f>
        <v>279</v>
      </c>
      <c r="G37" s="8">
        <f>IFERROR(LARGE($N37:$DH37,1),0)</f>
        <v>95</v>
      </c>
      <c r="H37" s="8">
        <f>IFERROR(LARGE($N37:$DH37,2),0)</f>
        <v>95</v>
      </c>
      <c r="I37" s="8">
        <f>IFERROR(LARGE($N37:$DH37,3),0)</f>
        <v>89</v>
      </c>
      <c r="J37" s="8">
        <f>IFERROR(LARGE($N37:$DH37,4),0)</f>
        <v>0</v>
      </c>
      <c r="K37" s="8">
        <f>IFERROR(LARGE($N37:$DH37,5),0)</f>
        <v>0</v>
      </c>
      <c r="L37" s="27">
        <v>95</v>
      </c>
      <c r="M37" s="27">
        <f>RANK(L37,$L$2:$L$64)</f>
        <v>19</v>
      </c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61"/>
      <c r="AI37" s="55"/>
      <c r="AJ37" s="55"/>
      <c r="AK37" s="55"/>
      <c r="AL37" s="55"/>
      <c r="AM37" s="55"/>
      <c r="AN37" s="61"/>
      <c r="AO37" s="61"/>
      <c r="AP37" s="61"/>
      <c r="AQ37" s="61"/>
      <c r="AR37" s="61"/>
      <c r="AS37" s="55"/>
      <c r="AT37" s="55"/>
      <c r="AU37" s="55"/>
      <c r="AV37" s="61"/>
      <c r="AW37" s="55"/>
      <c r="AX37" s="61"/>
      <c r="AY37" s="61"/>
      <c r="AZ37" s="61"/>
      <c r="BA37" s="61"/>
      <c r="BB37" s="61"/>
      <c r="BC37" s="61"/>
      <c r="BD37" s="61"/>
      <c r="BE37" s="61"/>
      <c r="BF37" s="61"/>
      <c r="BG37" s="61">
        <v>89</v>
      </c>
      <c r="BH37" s="61"/>
      <c r="BI37" s="61"/>
      <c r="BJ37" s="61">
        <v>95</v>
      </c>
      <c r="BK37" s="61"/>
      <c r="BL37" s="61"/>
      <c r="BM37" s="61"/>
      <c r="BN37" s="59"/>
      <c r="BO37" s="61"/>
      <c r="BP37" s="61"/>
      <c r="BQ37" s="74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83">
        <v>95</v>
      </c>
      <c r="CD37" s="10"/>
      <c r="CE37" s="10"/>
      <c r="CF37" s="10"/>
    </row>
    <row r="38" spans="1:84" s="4" customFormat="1" x14ac:dyDescent="0.25">
      <c r="A38" s="3">
        <f>RANK(F38,$F$2:$F$64)</f>
        <v>37</v>
      </c>
      <c r="B38" s="2" t="s">
        <v>24</v>
      </c>
      <c r="C38" s="2" t="s">
        <v>87</v>
      </c>
      <c r="D38" s="2" t="s">
        <v>25</v>
      </c>
      <c r="E38" s="2" t="s">
        <v>144</v>
      </c>
      <c r="F38" s="3">
        <f>SUM(G38:K38)</f>
        <v>257</v>
      </c>
      <c r="G38" s="8">
        <f>IFERROR(LARGE($N38:$DH38,1),0)</f>
        <v>90</v>
      </c>
      <c r="H38" s="8">
        <f>IFERROR(LARGE($N38:$DH38,2),0)</f>
        <v>88</v>
      </c>
      <c r="I38" s="8">
        <f>IFERROR(LARGE($N38:$DH38,3),0)</f>
        <v>79</v>
      </c>
      <c r="J38" s="8">
        <f>IFERROR(LARGE($N38:$DH38,4),0)</f>
        <v>0</v>
      </c>
      <c r="K38" s="8">
        <f>IFERROR(LARGE($N38:$DH38,5),0)</f>
        <v>0</v>
      </c>
      <c r="L38" s="27"/>
      <c r="M38" s="27"/>
      <c r="N38" s="55"/>
      <c r="O38" s="55"/>
      <c r="P38" s="55"/>
      <c r="Q38" s="55">
        <v>90</v>
      </c>
      <c r="R38" s="55"/>
      <c r="S38" s="55"/>
      <c r="T38" s="57"/>
      <c r="U38" s="55"/>
      <c r="V38" s="55"/>
      <c r="W38" s="55"/>
      <c r="X38" s="55"/>
      <c r="Y38" s="55"/>
      <c r="Z38" s="57"/>
      <c r="AA38" s="55"/>
      <c r="AB38" s="55"/>
      <c r="AC38" s="55"/>
      <c r="AD38" s="55"/>
      <c r="AE38" s="55"/>
      <c r="AF38" s="55"/>
      <c r="AG38" s="55"/>
      <c r="AH38" s="65"/>
      <c r="AI38" s="57"/>
      <c r="AJ38" s="57">
        <v>79</v>
      </c>
      <c r="AK38" s="57"/>
      <c r="AL38" s="57"/>
      <c r="AM38" s="57"/>
      <c r="AN38" s="65"/>
      <c r="AO38" s="65"/>
      <c r="AP38" s="65"/>
      <c r="AQ38" s="65"/>
      <c r="AR38" s="65"/>
      <c r="AS38" s="57"/>
      <c r="AT38" s="57"/>
      <c r="AU38" s="57"/>
      <c r="AV38" s="65"/>
      <c r="AW38" s="57"/>
      <c r="AX38" s="65"/>
      <c r="AY38" s="65"/>
      <c r="AZ38" s="65"/>
      <c r="BA38" s="65"/>
      <c r="BB38" s="65"/>
      <c r="BC38" s="65"/>
      <c r="BD38" s="65"/>
      <c r="BE38" s="65"/>
      <c r="BF38" s="61"/>
      <c r="BG38" s="61"/>
      <c r="BH38" s="61"/>
      <c r="BI38" s="61"/>
      <c r="BJ38" s="61"/>
      <c r="BK38" s="61"/>
      <c r="BL38" s="61"/>
      <c r="BM38" s="61"/>
      <c r="BN38" s="59"/>
      <c r="BO38" s="61"/>
      <c r="BP38" s="61">
        <v>88</v>
      </c>
      <c r="BQ38" s="74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83"/>
      <c r="CD38" s="10"/>
      <c r="CE38" s="10"/>
      <c r="CF38" s="10"/>
    </row>
    <row r="39" spans="1:84" s="4" customFormat="1" x14ac:dyDescent="0.25">
      <c r="A39" s="3">
        <f>RANK(F39,$F$2:$F$64)</f>
        <v>38</v>
      </c>
      <c r="B39" s="33" t="s">
        <v>55</v>
      </c>
      <c r="C39" s="33" t="s">
        <v>54</v>
      </c>
      <c r="D39" s="33" t="s">
        <v>69</v>
      </c>
      <c r="E39" s="33" t="s">
        <v>141</v>
      </c>
      <c r="F39" s="3">
        <f>SUM(G39:K39)</f>
        <v>248</v>
      </c>
      <c r="G39" s="8">
        <f>IFERROR(LARGE($N39:$DH39,1),0)</f>
        <v>88</v>
      </c>
      <c r="H39" s="8">
        <f>IFERROR(LARGE($N39:$DH39,2),0)</f>
        <v>83</v>
      </c>
      <c r="I39" s="8">
        <f>IFERROR(LARGE($N39:$DH39,3),0)</f>
        <v>77</v>
      </c>
      <c r="J39" s="8">
        <f>IFERROR(LARGE($N39:$DH39,4),0)</f>
        <v>0</v>
      </c>
      <c r="K39" s="8">
        <f>IFERROR(LARGE($N39:$DH39,5),0)</f>
        <v>0</v>
      </c>
      <c r="L39" s="27">
        <v>83</v>
      </c>
      <c r="M39" s="27">
        <f>RANK(L39,$L$2:$L$64)</f>
        <v>36</v>
      </c>
      <c r="N39" s="57"/>
      <c r="O39" s="57"/>
      <c r="P39" s="57"/>
      <c r="Q39" s="57"/>
      <c r="R39" s="57"/>
      <c r="S39" s="57"/>
      <c r="T39" s="57"/>
      <c r="U39" s="57">
        <v>77</v>
      </c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61"/>
      <c r="AI39" s="55"/>
      <c r="AJ39" s="55"/>
      <c r="AK39" s="55"/>
      <c r="AL39" s="55"/>
      <c r="AM39" s="55"/>
      <c r="AN39" s="61"/>
      <c r="AO39" s="61"/>
      <c r="AP39" s="61"/>
      <c r="AQ39" s="61"/>
      <c r="AR39" s="61"/>
      <c r="AS39" s="55"/>
      <c r="AT39" s="55"/>
      <c r="AU39" s="55"/>
      <c r="AV39" s="61"/>
      <c r="AW39" s="55"/>
      <c r="AX39" s="61"/>
      <c r="AY39" s="61"/>
      <c r="AZ39" s="61"/>
      <c r="BA39" s="61"/>
      <c r="BB39" s="61"/>
      <c r="BC39" s="61">
        <v>83</v>
      </c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59"/>
      <c r="BO39" s="61"/>
      <c r="BP39" s="61"/>
      <c r="BQ39" s="74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>
        <v>88</v>
      </c>
      <c r="CC39" s="83"/>
      <c r="CD39" s="10"/>
      <c r="CE39" s="10"/>
      <c r="CF39" s="10"/>
    </row>
    <row r="40" spans="1:84" s="4" customFormat="1" x14ac:dyDescent="0.25">
      <c r="A40" s="3">
        <f>RANK(F40,$F$2:$F$64)</f>
        <v>39</v>
      </c>
      <c r="B40" s="33" t="s">
        <v>98</v>
      </c>
      <c r="C40" s="37" t="s">
        <v>274</v>
      </c>
      <c r="D40" s="33" t="s">
        <v>97</v>
      </c>
      <c r="E40" s="33" t="s">
        <v>273</v>
      </c>
      <c r="F40" s="3">
        <f>SUM(G40:K40)</f>
        <v>247</v>
      </c>
      <c r="G40" s="8">
        <f>IFERROR(LARGE($N40:$DH40,1),0)</f>
        <v>95</v>
      </c>
      <c r="H40" s="8">
        <f>IFERROR(LARGE($N40:$DH40,2),0)</f>
        <v>76</v>
      </c>
      <c r="I40" s="8">
        <f>IFERROR(LARGE($N40:$DH40,3),0)</f>
        <v>76</v>
      </c>
      <c r="J40" s="8">
        <f>IFERROR(LARGE($N40:$DH40,4),0)</f>
        <v>0</v>
      </c>
      <c r="K40" s="8">
        <f>IFERROR(LARGE($N40:$DH40,5),0)</f>
        <v>0</v>
      </c>
      <c r="L40" s="27">
        <v>76</v>
      </c>
      <c r="M40" s="27">
        <f>RANK(L40,$L$2:$L$64)</f>
        <v>38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61"/>
      <c r="AI40" s="55"/>
      <c r="AJ40" s="55"/>
      <c r="AK40" s="55"/>
      <c r="AL40" s="55"/>
      <c r="AM40" s="55"/>
      <c r="AN40" s="61"/>
      <c r="AO40" s="61"/>
      <c r="AP40" s="61"/>
      <c r="AQ40" s="61"/>
      <c r="AR40" s="61"/>
      <c r="AS40" s="55"/>
      <c r="AT40" s="55"/>
      <c r="AU40" s="55"/>
      <c r="AV40" s="61"/>
      <c r="AW40" s="55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59"/>
      <c r="BO40" s="61"/>
      <c r="BP40" s="61"/>
      <c r="BQ40" s="74"/>
      <c r="BR40" s="10">
        <v>95</v>
      </c>
      <c r="BS40" s="10">
        <v>76</v>
      </c>
      <c r="BT40" s="10"/>
      <c r="BU40" s="10"/>
      <c r="BV40" s="10"/>
      <c r="BW40" s="10"/>
      <c r="BX40" s="10"/>
      <c r="BY40" s="10"/>
      <c r="BZ40" s="10"/>
      <c r="CA40" s="10"/>
      <c r="CB40" s="10"/>
      <c r="CC40" s="83">
        <v>76</v>
      </c>
      <c r="CD40" s="10"/>
      <c r="CE40" s="10"/>
      <c r="CF40" s="10"/>
    </row>
    <row r="41" spans="1:84" s="4" customFormat="1" x14ac:dyDescent="0.25">
      <c r="A41" s="3">
        <f>RANK(F41,$F$2:$F$64)</f>
        <v>40</v>
      </c>
      <c r="B41" s="36" t="s">
        <v>57</v>
      </c>
      <c r="C41" s="37" t="s">
        <v>279</v>
      </c>
      <c r="D41" s="34" t="s">
        <v>155</v>
      </c>
      <c r="E41" s="34" t="s">
        <v>154</v>
      </c>
      <c r="F41" s="3">
        <f>SUM(G41:K41)</f>
        <v>239</v>
      </c>
      <c r="G41" s="8">
        <f>IFERROR(LARGE($N41:$DH41,1),0)</f>
        <v>83</v>
      </c>
      <c r="H41" s="8">
        <f>IFERROR(LARGE($N41:$DH41,2),0)</f>
        <v>82</v>
      </c>
      <c r="I41" s="8">
        <f>IFERROR(LARGE($N41:$DH41,3),0)</f>
        <v>74</v>
      </c>
      <c r="J41" s="8">
        <f>IFERROR(LARGE($N41:$DH41,4),0)</f>
        <v>0</v>
      </c>
      <c r="K41" s="8">
        <f>IFERROR(LARGE($N41:$DH41,5),0)</f>
        <v>0</v>
      </c>
      <c r="L41" s="27"/>
      <c r="M41" s="27"/>
      <c r="N41" s="61"/>
      <c r="O41" s="61"/>
      <c r="P41" s="55"/>
      <c r="Q41" s="61"/>
      <c r="R41" s="61"/>
      <c r="S41" s="61"/>
      <c r="T41" s="55"/>
      <c r="U41" s="55"/>
      <c r="V41" s="55"/>
      <c r="W41" s="61"/>
      <c r="X41" s="61"/>
      <c r="Y41" s="61"/>
      <c r="Z41" s="61"/>
      <c r="AA41" s="61"/>
      <c r="AB41" s="61"/>
      <c r="AC41" s="61"/>
      <c r="AD41" s="61"/>
      <c r="AE41" s="55"/>
      <c r="AF41" s="61"/>
      <c r="AG41" s="61"/>
      <c r="AH41" s="55">
        <v>83</v>
      </c>
      <c r="AI41" s="55"/>
      <c r="AJ41" s="55"/>
      <c r="AK41" s="55"/>
      <c r="AL41" s="55"/>
      <c r="AM41" s="55"/>
      <c r="AN41" s="61"/>
      <c r="AO41" s="61"/>
      <c r="AP41" s="61"/>
      <c r="AQ41" s="61"/>
      <c r="AR41" s="61"/>
      <c r="AS41" s="55"/>
      <c r="AT41" s="55"/>
      <c r="AU41" s="55"/>
      <c r="AV41" s="61"/>
      <c r="AW41" s="55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55"/>
      <c r="BO41" s="61"/>
      <c r="BP41" s="61"/>
      <c r="BQ41" s="74"/>
      <c r="BR41" s="10"/>
      <c r="BS41" s="10"/>
      <c r="BT41" s="10">
        <v>82</v>
      </c>
      <c r="BU41" s="10">
        <v>74</v>
      </c>
      <c r="BV41" s="10"/>
      <c r="BW41" s="10"/>
      <c r="BX41" s="10"/>
      <c r="BY41" s="10"/>
      <c r="BZ41" s="10"/>
      <c r="CA41" s="10"/>
      <c r="CB41" s="10"/>
      <c r="CC41" s="83"/>
      <c r="CD41" s="10"/>
      <c r="CE41" s="10"/>
      <c r="CF41" s="10"/>
    </row>
    <row r="42" spans="1:84" s="4" customFormat="1" x14ac:dyDescent="0.25">
      <c r="A42" s="3">
        <f>RANK(F42,$F$2:$F$64)</f>
        <v>41</v>
      </c>
      <c r="B42" s="65" t="s">
        <v>231</v>
      </c>
      <c r="C42" s="65" t="s">
        <v>240</v>
      </c>
      <c r="D42" s="58" t="s">
        <v>232</v>
      </c>
      <c r="E42" s="65" t="s">
        <v>233</v>
      </c>
      <c r="F42" s="3">
        <f>SUM(G42:K42)</f>
        <v>186</v>
      </c>
      <c r="G42" s="8">
        <f>IFERROR(LARGE($N42:$DH42,1),0)</f>
        <v>94</v>
      </c>
      <c r="H42" s="8">
        <f>IFERROR(LARGE($N42:$DH42,2),0)</f>
        <v>92</v>
      </c>
      <c r="I42" s="8">
        <f>IFERROR(LARGE($N42:$DH42,3),0)</f>
        <v>0</v>
      </c>
      <c r="J42" s="8">
        <f>IFERROR(LARGE($N42:$DH42,4),0)</f>
        <v>0</v>
      </c>
      <c r="K42" s="8">
        <f>IFERROR(LARGE($N42:$DH42,5),0)</f>
        <v>0</v>
      </c>
      <c r="L42" s="27">
        <v>94</v>
      </c>
      <c r="M42" s="27">
        <f>RANK(L42,$L$2:$L$64)</f>
        <v>24</v>
      </c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61"/>
      <c r="AI42" s="55"/>
      <c r="AJ42" s="55"/>
      <c r="AK42" s="55"/>
      <c r="AL42" s="55"/>
      <c r="AM42" s="55"/>
      <c r="AN42" s="61"/>
      <c r="AO42" s="61"/>
      <c r="AP42" s="61"/>
      <c r="AQ42" s="61"/>
      <c r="AR42" s="61"/>
      <c r="AS42" s="55"/>
      <c r="AT42" s="55"/>
      <c r="AU42" s="55"/>
      <c r="AV42" s="61"/>
      <c r="AW42" s="55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>
        <v>94</v>
      </c>
      <c r="BL42" s="61"/>
      <c r="BM42" s="61"/>
      <c r="BN42" s="59">
        <v>92</v>
      </c>
      <c r="BO42" s="61"/>
      <c r="BP42" s="61"/>
      <c r="BQ42" s="74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83"/>
      <c r="CD42" s="10"/>
      <c r="CE42" s="10"/>
      <c r="CF42" s="10"/>
    </row>
    <row r="43" spans="1:84" s="4" customFormat="1" x14ac:dyDescent="0.25">
      <c r="A43" s="3">
        <f>RANK(F43,$F$2:$F$64)</f>
        <v>42</v>
      </c>
      <c r="B43" s="2" t="s">
        <v>63</v>
      </c>
      <c r="C43" s="2" t="s">
        <v>64</v>
      </c>
      <c r="D43" s="2" t="s">
        <v>65</v>
      </c>
      <c r="E43" s="2" t="s">
        <v>140</v>
      </c>
      <c r="F43" s="3">
        <f>SUM(G43:K43)</f>
        <v>183</v>
      </c>
      <c r="G43" s="8">
        <f>IFERROR(LARGE($N43:$DH43,1),0)</f>
        <v>96</v>
      </c>
      <c r="H43" s="8">
        <f>IFERROR(LARGE($N43:$DH43,2),0)</f>
        <v>87</v>
      </c>
      <c r="I43" s="8">
        <f>IFERROR(LARGE($N43:$DH43,3),0)</f>
        <v>0</v>
      </c>
      <c r="J43" s="8">
        <f>IFERROR(LARGE($N43:$DH43,4),0)</f>
        <v>0</v>
      </c>
      <c r="K43" s="8">
        <f>IFERROR(LARGE($N43:$DH43,5),0)</f>
        <v>0</v>
      </c>
      <c r="L43" s="27"/>
      <c r="M43" s="27"/>
      <c r="N43" s="57"/>
      <c r="O43" s="57"/>
      <c r="P43" s="57"/>
      <c r="Q43" s="57"/>
      <c r="R43" s="56">
        <v>96</v>
      </c>
      <c r="S43" s="57"/>
      <c r="T43" s="57"/>
      <c r="U43" s="57">
        <v>87</v>
      </c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  <c r="AI43" s="59"/>
      <c r="AJ43" s="59"/>
      <c r="AK43" s="59"/>
      <c r="AL43" s="59"/>
      <c r="AM43" s="59"/>
      <c r="AN43" s="58"/>
      <c r="AO43" s="58"/>
      <c r="AP43" s="58"/>
      <c r="AQ43" s="58"/>
      <c r="AR43" s="58"/>
      <c r="AS43" s="59"/>
      <c r="AT43" s="59"/>
      <c r="AU43" s="59"/>
      <c r="AV43" s="58"/>
      <c r="AW43" s="59"/>
      <c r="AX43" s="58"/>
      <c r="AY43" s="58"/>
      <c r="AZ43" s="58"/>
      <c r="BA43" s="58"/>
      <c r="BB43" s="58"/>
      <c r="BC43" s="58"/>
      <c r="BD43" s="60"/>
      <c r="BE43" s="58"/>
      <c r="BF43" s="61"/>
      <c r="BG43" s="61"/>
      <c r="BH43" s="61"/>
      <c r="BI43" s="61"/>
      <c r="BJ43" s="61"/>
      <c r="BK43" s="61"/>
      <c r="BL43" s="61"/>
      <c r="BM43" s="61"/>
      <c r="BN43" s="59"/>
      <c r="BO43" s="61"/>
      <c r="BP43" s="61"/>
      <c r="BQ43" s="74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83"/>
      <c r="CD43" s="10"/>
      <c r="CE43" s="10"/>
      <c r="CF43" s="10"/>
    </row>
    <row r="44" spans="1:84" s="4" customFormat="1" x14ac:dyDescent="0.25">
      <c r="A44" s="3">
        <f>RANK(F44,$F$2:$F$64)</f>
        <v>42</v>
      </c>
      <c r="B44" s="35" t="s">
        <v>10</v>
      </c>
      <c r="C44" s="35" t="s">
        <v>147</v>
      </c>
      <c r="D44" s="33" t="s">
        <v>83</v>
      </c>
      <c r="E44" s="33" t="s">
        <v>146</v>
      </c>
      <c r="F44" s="3">
        <f>SUM(G44:K44)</f>
        <v>183</v>
      </c>
      <c r="G44" s="8">
        <f>IFERROR(LARGE($N44:$DH44,1),0)</f>
        <v>97</v>
      </c>
      <c r="H44" s="8">
        <f>IFERROR(LARGE($N44:$DH44,2),0)</f>
        <v>86</v>
      </c>
      <c r="I44" s="8">
        <f>IFERROR(LARGE($N44:$DH44,3),0)</f>
        <v>0</v>
      </c>
      <c r="J44" s="8">
        <f>IFERROR(LARGE($N44:$DH44,4),0)</f>
        <v>0</v>
      </c>
      <c r="K44" s="8">
        <f>IFERROR(LARGE($N44:$DH44,5),0)</f>
        <v>0</v>
      </c>
      <c r="L44" s="27"/>
      <c r="M44" s="27"/>
      <c r="N44" s="61"/>
      <c r="O44" s="61"/>
      <c r="P44" s="55"/>
      <c r="Q44" s="61"/>
      <c r="R44" s="61"/>
      <c r="S44" s="61"/>
      <c r="T44" s="55"/>
      <c r="U44" s="55"/>
      <c r="V44" s="55">
        <v>86</v>
      </c>
      <c r="W44" s="61"/>
      <c r="X44" s="61"/>
      <c r="Y44" s="61"/>
      <c r="Z44" s="65"/>
      <c r="AA44" s="61"/>
      <c r="AB44" s="61"/>
      <c r="AC44" s="61"/>
      <c r="AD44" s="61"/>
      <c r="AE44" s="55"/>
      <c r="AF44" s="55"/>
      <c r="AG44" s="55"/>
      <c r="AH44" s="65"/>
      <c r="AI44" s="57"/>
      <c r="AJ44" s="57"/>
      <c r="AK44" s="57"/>
      <c r="AL44" s="57"/>
      <c r="AM44" s="57"/>
      <c r="AN44" s="65"/>
      <c r="AO44" s="65"/>
      <c r="AP44" s="65"/>
      <c r="AQ44" s="65"/>
      <c r="AR44" s="65"/>
      <c r="AS44" s="57"/>
      <c r="AT44" s="57"/>
      <c r="AU44" s="57"/>
      <c r="AV44" s="65"/>
      <c r="AW44" s="57"/>
      <c r="AX44" s="65"/>
      <c r="AY44" s="65"/>
      <c r="AZ44" s="65"/>
      <c r="BA44" s="65"/>
      <c r="BB44" s="65"/>
      <c r="BC44" s="65"/>
      <c r="BD44" s="65"/>
      <c r="BE44" s="65"/>
      <c r="BF44" s="61"/>
      <c r="BG44" s="61"/>
      <c r="BH44" s="61">
        <v>97</v>
      </c>
      <c r="BI44" s="61"/>
      <c r="BJ44" s="61"/>
      <c r="BK44" s="61"/>
      <c r="BL44" s="61"/>
      <c r="BM44" s="61"/>
      <c r="BN44" s="59"/>
      <c r="BO44" s="61"/>
      <c r="BP44" s="61"/>
      <c r="BQ44" s="74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83"/>
      <c r="CD44" s="10"/>
      <c r="CE44" s="10"/>
      <c r="CF44" s="10"/>
    </row>
    <row r="45" spans="1:84" s="4" customFormat="1" x14ac:dyDescent="0.25">
      <c r="A45" s="3">
        <f>RANK(F45,$F$2:$F$64)</f>
        <v>44</v>
      </c>
      <c r="B45" s="36" t="s">
        <v>52</v>
      </c>
      <c r="C45" s="32" t="s">
        <v>230</v>
      </c>
      <c r="D45" s="34" t="s">
        <v>228</v>
      </c>
      <c r="E45" s="34" t="s">
        <v>229</v>
      </c>
      <c r="F45" s="3">
        <f>SUM(G45:K45)</f>
        <v>168</v>
      </c>
      <c r="G45" s="8">
        <f>IFERROR(LARGE($N45:$DH45,1),0)</f>
        <v>96</v>
      </c>
      <c r="H45" s="8">
        <f>IFERROR(LARGE($N45:$DH45,2),0)</f>
        <v>72</v>
      </c>
      <c r="I45" s="8">
        <f>IFERROR(LARGE($N45:$DH45,3),0)</f>
        <v>0</v>
      </c>
      <c r="J45" s="8">
        <f>IFERROR(LARGE($N45:$DH45,4),0)</f>
        <v>0</v>
      </c>
      <c r="K45" s="8">
        <f>IFERROR(LARGE($N45:$DH45,5),0)</f>
        <v>0</v>
      </c>
      <c r="L45" s="27"/>
      <c r="M45" s="27"/>
      <c r="N45" s="61"/>
      <c r="O45" s="61"/>
      <c r="P45" s="55"/>
      <c r="Q45" s="61"/>
      <c r="R45" s="61"/>
      <c r="S45" s="61"/>
      <c r="T45" s="55"/>
      <c r="U45" s="55"/>
      <c r="V45" s="55"/>
      <c r="W45" s="61"/>
      <c r="X45" s="61"/>
      <c r="Y45" s="61"/>
      <c r="Z45" s="61"/>
      <c r="AA45" s="61"/>
      <c r="AB45" s="61"/>
      <c r="AC45" s="61"/>
      <c r="AD45" s="61"/>
      <c r="AE45" s="55"/>
      <c r="AF45" s="61"/>
      <c r="AG45" s="61"/>
      <c r="AH45" s="55"/>
      <c r="AI45" s="55"/>
      <c r="AJ45" s="55"/>
      <c r="AK45" s="55"/>
      <c r="AL45" s="55"/>
      <c r="AM45" s="55"/>
      <c r="AN45" s="61"/>
      <c r="AO45" s="61"/>
      <c r="AP45" s="61"/>
      <c r="AQ45" s="61"/>
      <c r="AR45" s="61"/>
      <c r="AS45" s="55"/>
      <c r="AT45" s="55"/>
      <c r="AU45" s="55"/>
      <c r="AV45" s="61"/>
      <c r="AW45" s="55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>
        <v>72</v>
      </c>
      <c r="BK45" s="61"/>
      <c r="BL45" s="61"/>
      <c r="BM45" s="61"/>
      <c r="BN45" s="61"/>
      <c r="BO45" s="61"/>
      <c r="BP45" s="61"/>
      <c r="BQ45" s="74"/>
      <c r="BR45" s="10"/>
      <c r="BS45" s="10"/>
      <c r="BT45" s="10"/>
      <c r="BU45" s="10"/>
      <c r="BV45" s="10"/>
      <c r="BW45" s="10"/>
      <c r="BX45" s="10"/>
      <c r="BY45" s="10"/>
      <c r="BZ45" s="10">
        <v>96</v>
      </c>
      <c r="CA45" s="10"/>
      <c r="CB45" s="10"/>
      <c r="CC45" s="83"/>
      <c r="CD45" s="10"/>
      <c r="CE45" s="10"/>
      <c r="CF45" s="10"/>
    </row>
    <row r="46" spans="1:84" s="4" customFormat="1" x14ac:dyDescent="0.25">
      <c r="A46" s="3">
        <f>RANK(F46,$F$2:$F$64)</f>
        <v>45</v>
      </c>
      <c r="B46" s="65" t="s">
        <v>51</v>
      </c>
      <c r="C46" s="1" t="s">
        <v>91</v>
      </c>
      <c r="D46" s="65" t="s">
        <v>92</v>
      </c>
      <c r="E46" s="54" t="s">
        <v>150</v>
      </c>
      <c r="F46" s="3">
        <f>SUM(G46:K46)</f>
        <v>166</v>
      </c>
      <c r="G46" s="8">
        <f>IFERROR(LARGE($N46:$DH46,1),0)</f>
        <v>91</v>
      </c>
      <c r="H46" s="8">
        <f>IFERROR(LARGE($N46:$DH46,2),0)</f>
        <v>75</v>
      </c>
      <c r="I46" s="8">
        <f>IFERROR(LARGE($N46:$DH46,3),0)</f>
        <v>0</v>
      </c>
      <c r="J46" s="8">
        <f>IFERROR(LARGE($N46:$DH46,4),0)</f>
        <v>0</v>
      </c>
      <c r="K46" s="8">
        <f>IFERROR(LARGE($N46:$DH46,5),0)</f>
        <v>0</v>
      </c>
      <c r="L46" s="27"/>
      <c r="M46" s="2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>
        <v>91</v>
      </c>
      <c r="AE46" s="57">
        <v>75</v>
      </c>
      <c r="AF46" s="57"/>
      <c r="AG46" s="57"/>
      <c r="AH46" s="65"/>
      <c r="AI46" s="57"/>
      <c r="AJ46" s="57"/>
      <c r="AK46" s="57"/>
      <c r="AL46" s="57"/>
      <c r="AM46" s="57"/>
      <c r="AN46" s="65"/>
      <c r="AO46" s="65"/>
      <c r="AP46" s="65"/>
      <c r="AQ46" s="65"/>
      <c r="AR46" s="65"/>
      <c r="AS46" s="57"/>
      <c r="AT46" s="57"/>
      <c r="AU46" s="57"/>
      <c r="AV46" s="65"/>
      <c r="AW46" s="57"/>
      <c r="AX46" s="65"/>
      <c r="AY46" s="65"/>
      <c r="AZ46" s="65"/>
      <c r="BA46" s="65"/>
      <c r="BB46" s="65"/>
      <c r="BC46" s="65"/>
      <c r="BD46" s="65"/>
      <c r="BE46" s="65"/>
      <c r="BF46" s="61"/>
      <c r="BG46" s="61"/>
      <c r="BH46" s="61"/>
      <c r="BI46" s="61"/>
      <c r="BJ46" s="61"/>
      <c r="BK46" s="61"/>
      <c r="BL46" s="61"/>
      <c r="BM46" s="61"/>
      <c r="BN46" s="59"/>
      <c r="BO46" s="61"/>
      <c r="BP46" s="61"/>
      <c r="BQ46" s="74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83"/>
      <c r="CD46" s="10"/>
      <c r="CE46" s="10"/>
      <c r="CF46" s="10"/>
    </row>
    <row r="47" spans="1:84" s="4" customFormat="1" x14ac:dyDescent="0.25">
      <c r="A47" s="3">
        <f>RANK(F47,$F$2:$F$64)</f>
        <v>46</v>
      </c>
      <c r="B47" s="65" t="s">
        <v>52</v>
      </c>
      <c r="C47" s="65" t="s">
        <v>156</v>
      </c>
      <c r="D47" s="65" t="s">
        <v>158</v>
      </c>
      <c r="E47" s="65" t="s">
        <v>157</v>
      </c>
      <c r="F47" s="3">
        <f>SUM(G47:K47)</f>
        <v>165</v>
      </c>
      <c r="G47" s="8">
        <f>IFERROR(LARGE($N47:$DH47,1),0)</f>
        <v>88</v>
      </c>
      <c r="H47" s="8">
        <f>IFERROR(LARGE($N47:$DH47,2),0)</f>
        <v>77</v>
      </c>
      <c r="I47" s="8">
        <f>IFERROR(LARGE($N47:$DH47,3),0)</f>
        <v>0</v>
      </c>
      <c r="J47" s="8">
        <f>IFERROR(LARGE($N47:$DH47,4),0)</f>
        <v>0</v>
      </c>
      <c r="K47" s="8">
        <f>IFERROR(LARGE($N47:$DH47,5),0)</f>
        <v>0</v>
      </c>
      <c r="L47" s="27"/>
      <c r="M47" s="2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65"/>
      <c r="AI47" s="57">
        <v>88</v>
      </c>
      <c r="AJ47" s="57"/>
      <c r="AK47" s="57">
        <v>77</v>
      </c>
      <c r="AL47" s="57"/>
      <c r="AM47" s="57"/>
      <c r="AN47" s="65"/>
      <c r="AO47" s="65"/>
      <c r="AP47" s="65"/>
      <c r="AQ47" s="65"/>
      <c r="AR47" s="65"/>
      <c r="AS47" s="57"/>
      <c r="AT47" s="57"/>
      <c r="AU47" s="57"/>
      <c r="AV47" s="65"/>
      <c r="AW47" s="57"/>
      <c r="AX47" s="65"/>
      <c r="AY47" s="65"/>
      <c r="AZ47" s="65"/>
      <c r="BA47" s="65"/>
      <c r="BB47" s="65"/>
      <c r="BC47" s="65"/>
      <c r="BD47" s="65"/>
      <c r="BE47" s="65"/>
      <c r="BF47" s="61"/>
      <c r="BG47" s="61"/>
      <c r="BH47" s="61"/>
      <c r="BI47" s="61"/>
      <c r="BJ47" s="61"/>
      <c r="BK47" s="61"/>
      <c r="BL47" s="61"/>
      <c r="BM47" s="61"/>
      <c r="BN47" s="59"/>
      <c r="BO47" s="61"/>
      <c r="BP47" s="61"/>
      <c r="BQ47" s="74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83"/>
      <c r="CD47" s="10"/>
      <c r="CE47" s="10"/>
      <c r="CF47" s="10"/>
    </row>
    <row r="48" spans="1:84" s="4" customFormat="1" x14ac:dyDescent="0.25">
      <c r="A48" s="3">
        <f>RANK(F48,$F$2:$F$64)</f>
        <v>47</v>
      </c>
      <c r="B48" s="65" t="s">
        <v>10</v>
      </c>
      <c r="C48" s="61" t="s">
        <v>85</v>
      </c>
      <c r="D48" s="54" t="s">
        <v>86</v>
      </c>
      <c r="E48" s="54" t="s">
        <v>105</v>
      </c>
      <c r="F48" s="3">
        <f>SUM(G48:K48)</f>
        <v>160</v>
      </c>
      <c r="G48" s="8">
        <f>IFERROR(LARGE($N48:$DH48,1),0)</f>
        <v>83</v>
      </c>
      <c r="H48" s="8">
        <f>IFERROR(LARGE($N48:$DH48,2),0)</f>
        <v>77</v>
      </c>
      <c r="I48" s="8">
        <f>IFERROR(LARGE($N48:$DH48,3),0)</f>
        <v>0</v>
      </c>
      <c r="J48" s="8">
        <f>IFERROR(LARGE($N48:$DH48,4),0)</f>
        <v>0</v>
      </c>
      <c r="K48" s="8">
        <f>IFERROR(LARGE($N48:$DH48,5),0)</f>
        <v>0</v>
      </c>
      <c r="L48" s="27"/>
      <c r="M48" s="27"/>
      <c r="N48" s="61"/>
      <c r="O48" s="61"/>
      <c r="P48" s="55"/>
      <c r="Q48" s="61"/>
      <c r="R48" s="61"/>
      <c r="S48" s="61"/>
      <c r="T48" s="55"/>
      <c r="U48" s="55"/>
      <c r="V48" s="55"/>
      <c r="W48" s="61"/>
      <c r="X48" s="61">
        <v>77</v>
      </c>
      <c r="Y48" s="61"/>
      <c r="Z48" s="65"/>
      <c r="AA48" s="61"/>
      <c r="AB48" s="61"/>
      <c r="AC48" s="61"/>
      <c r="AD48" s="61"/>
      <c r="AE48" s="55">
        <v>83</v>
      </c>
      <c r="AF48" s="55"/>
      <c r="AG48" s="55"/>
      <c r="AH48" s="65"/>
      <c r="AI48" s="57"/>
      <c r="AJ48" s="57"/>
      <c r="AK48" s="57"/>
      <c r="AL48" s="57"/>
      <c r="AM48" s="57"/>
      <c r="AN48" s="65"/>
      <c r="AO48" s="65"/>
      <c r="AP48" s="65"/>
      <c r="AQ48" s="65"/>
      <c r="AR48" s="65"/>
      <c r="AS48" s="57"/>
      <c r="AT48" s="57"/>
      <c r="AU48" s="57"/>
      <c r="AV48" s="65"/>
      <c r="AW48" s="57"/>
      <c r="AX48" s="65"/>
      <c r="AY48" s="65"/>
      <c r="AZ48" s="65"/>
      <c r="BA48" s="65"/>
      <c r="BB48" s="65"/>
      <c r="BC48" s="65"/>
      <c r="BD48" s="65"/>
      <c r="BE48" s="65"/>
      <c r="BF48" s="61"/>
      <c r="BG48" s="61"/>
      <c r="BH48" s="61"/>
      <c r="BI48" s="61"/>
      <c r="BJ48" s="61"/>
      <c r="BK48" s="61"/>
      <c r="BL48" s="61"/>
      <c r="BM48" s="61"/>
      <c r="BN48" s="59"/>
      <c r="BO48" s="61"/>
      <c r="BP48" s="61"/>
      <c r="BQ48" s="74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83"/>
      <c r="CD48" s="10"/>
      <c r="CE48" s="10"/>
      <c r="CF48" s="10"/>
    </row>
    <row r="49" spans="1:84" s="4" customFormat="1" x14ac:dyDescent="0.25">
      <c r="A49" s="3">
        <f>RANK(F49,$F$2:$F$64)</f>
        <v>48</v>
      </c>
      <c r="B49" s="36" t="s">
        <v>199</v>
      </c>
      <c r="C49" s="37" t="s">
        <v>200</v>
      </c>
      <c r="D49" s="34" t="s">
        <v>202</v>
      </c>
      <c r="E49" s="34" t="s">
        <v>201</v>
      </c>
      <c r="F49" s="3">
        <f>SUM(G49:K49)</f>
        <v>158</v>
      </c>
      <c r="G49" s="8">
        <f>IFERROR(LARGE($N49:$DH49,1),0)</f>
        <v>80</v>
      </c>
      <c r="H49" s="8">
        <f>IFERROR(LARGE($N49:$DH49,2),0)</f>
        <v>78</v>
      </c>
      <c r="I49" s="8">
        <f>IFERROR(LARGE($N49:$DH49,3),0)</f>
        <v>0</v>
      </c>
      <c r="J49" s="8">
        <f>IFERROR(LARGE($N49:$DH49,4),0)</f>
        <v>0</v>
      </c>
      <c r="K49" s="8">
        <f>IFERROR(LARGE($N49:$DH49,5),0)</f>
        <v>0</v>
      </c>
      <c r="L49" s="27">
        <v>78</v>
      </c>
      <c r="M49" s="27">
        <f>RANK(L49,$L$2:$L$64)</f>
        <v>37</v>
      </c>
      <c r="N49" s="61"/>
      <c r="O49" s="61"/>
      <c r="P49" s="55"/>
      <c r="Q49" s="61"/>
      <c r="R49" s="61"/>
      <c r="S49" s="61"/>
      <c r="T49" s="55"/>
      <c r="U49" s="55"/>
      <c r="V49" s="55"/>
      <c r="W49" s="61"/>
      <c r="X49" s="61"/>
      <c r="Y49" s="61"/>
      <c r="Z49" s="61"/>
      <c r="AA49" s="61"/>
      <c r="AB49" s="61"/>
      <c r="AC49" s="61"/>
      <c r="AD49" s="61"/>
      <c r="AE49" s="55"/>
      <c r="AF49" s="61"/>
      <c r="AG49" s="61"/>
      <c r="AH49" s="55"/>
      <c r="AI49" s="55"/>
      <c r="AJ49" s="55"/>
      <c r="AK49" s="55"/>
      <c r="AL49" s="55"/>
      <c r="AM49" s="55"/>
      <c r="AN49" s="61"/>
      <c r="AO49" s="61"/>
      <c r="AP49" s="61"/>
      <c r="AQ49" s="61"/>
      <c r="AR49" s="61"/>
      <c r="AS49" s="55"/>
      <c r="AT49" s="55"/>
      <c r="AU49" s="55"/>
      <c r="AV49" s="61"/>
      <c r="AW49" s="55"/>
      <c r="AX49" s="61"/>
      <c r="AY49" s="61"/>
      <c r="AZ49" s="61"/>
      <c r="BA49" s="61"/>
      <c r="BB49" s="61">
        <v>78</v>
      </c>
      <c r="BC49" s="61"/>
      <c r="BD49" s="61"/>
      <c r="BE49" s="61"/>
      <c r="BF49" s="61"/>
      <c r="BG49" s="61"/>
      <c r="BH49" s="61"/>
      <c r="BI49" s="61"/>
      <c r="BJ49" s="61">
        <v>80</v>
      </c>
      <c r="BK49" s="61"/>
      <c r="BL49" s="61"/>
      <c r="BM49" s="61"/>
      <c r="BN49" s="59"/>
      <c r="BO49" s="61"/>
      <c r="BP49" s="61"/>
      <c r="BQ49" s="74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83"/>
      <c r="CD49" s="10"/>
      <c r="CE49" s="10"/>
      <c r="CF49" s="10"/>
    </row>
    <row r="50" spans="1:84" s="4" customFormat="1" x14ac:dyDescent="0.25">
      <c r="A50" s="3">
        <f>RANK(F50,$F$2:$F$64)</f>
        <v>49</v>
      </c>
      <c r="B50" s="36" t="s">
        <v>53</v>
      </c>
      <c r="C50" s="37" t="s">
        <v>295</v>
      </c>
      <c r="D50" s="34" t="s">
        <v>296</v>
      </c>
      <c r="E50" s="34" t="s">
        <v>297</v>
      </c>
      <c r="F50" s="3">
        <f>SUM(G50:K50)</f>
        <v>99</v>
      </c>
      <c r="G50" s="8">
        <f>IFERROR(LARGE($N50:$DH50,1),0)</f>
        <v>99</v>
      </c>
      <c r="H50" s="8">
        <f>IFERROR(LARGE($N50:$DH50,2),0)</f>
        <v>0</v>
      </c>
      <c r="I50" s="8">
        <f>IFERROR(LARGE($N50:$DH50,3),0)</f>
        <v>0</v>
      </c>
      <c r="J50" s="8">
        <f>IFERROR(LARGE($N50:$DH50,4),0)</f>
        <v>0</v>
      </c>
      <c r="K50" s="8">
        <f>IFERROR(LARGE($N50:$DH50,5),0)</f>
        <v>0</v>
      </c>
      <c r="L50" s="27">
        <v>99</v>
      </c>
      <c r="M50" s="27">
        <f>RANK(L50,$L$2:$L$64)</f>
        <v>1</v>
      </c>
      <c r="N50" s="61"/>
      <c r="O50" s="61"/>
      <c r="P50" s="55"/>
      <c r="Q50" s="61"/>
      <c r="R50" s="61"/>
      <c r="S50" s="61"/>
      <c r="T50" s="55"/>
      <c r="U50" s="55"/>
      <c r="V50" s="55"/>
      <c r="W50" s="61"/>
      <c r="X50" s="61"/>
      <c r="Y50" s="61"/>
      <c r="Z50" s="61"/>
      <c r="AA50" s="61"/>
      <c r="AB50" s="61"/>
      <c r="AC50" s="61"/>
      <c r="AD50" s="61"/>
      <c r="AE50" s="55"/>
      <c r="AF50" s="61"/>
      <c r="AG50" s="61"/>
      <c r="AH50" s="55"/>
      <c r="AI50" s="55"/>
      <c r="AJ50" s="55"/>
      <c r="AK50" s="55"/>
      <c r="AL50" s="55"/>
      <c r="AM50" s="55"/>
      <c r="AN50" s="61"/>
      <c r="AO50" s="61"/>
      <c r="AP50" s="61"/>
      <c r="AQ50" s="61"/>
      <c r="AR50" s="61"/>
      <c r="AS50" s="55"/>
      <c r="AT50" s="55"/>
      <c r="AU50" s="55"/>
      <c r="AV50" s="61"/>
      <c r="AW50" s="55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59"/>
      <c r="BO50" s="61"/>
      <c r="BP50" s="61"/>
      <c r="BQ50" s="74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83">
        <v>99</v>
      </c>
      <c r="CD50" s="10"/>
      <c r="CE50" s="10"/>
      <c r="CF50" s="10"/>
    </row>
    <row r="51" spans="1:84" s="4" customFormat="1" x14ac:dyDescent="0.25">
      <c r="A51" s="3">
        <f>RANK(F51,$F$2:$F$64)</f>
        <v>50</v>
      </c>
      <c r="B51" s="33" t="s">
        <v>5</v>
      </c>
      <c r="C51" s="32" t="s">
        <v>207</v>
      </c>
      <c r="D51" s="33" t="s">
        <v>208</v>
      </c>
      <c r="E51" s="33" t="s">
        <v>209</v>
      </c>
      <c r="F51" s="3">
        <f>SUM(G51:K51)</f>
        <v>96</v>
      </c>
      <c r="G51" s="8">
        <f>IFERROR(LARGE($N51:$DH51,1),0)</f>
        <v>96</v>
      </c>
      <c r="H51" s="8">
        <f>IFERROR(LARGE($N51:$DH51,2),0)</f>
        <v>0</v>
      </c>
      <c r="I51" s="8">
        <f>IFERROR(LARGE($N51:$DH51,3),0)</f>
        <v>0</v>
      </c>
      <c r="J51" s="8">
        <f>IFERROR(LARGE($N51:$DH51,4),0)</f>
        <v>0</v>
      </c>
      <c r="K51" s="8">
        <f>IFERROR(LARGE($N51:$DH51,5),0)</f>
        <v>0</v>
      </c>
      <c r="L51" s="27"/>
      <c r="M51" s="2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61"/>
      <c r="AI51" s="55"/>
      <c r="AJ51" s="55"/>
      <c r="AK51" s="55"/>
      <c r="AL51" s="55"/>
      <c r="AM51" s="55"/>
      <c r="AN51" s="61"/>
      <c r="AO51" s="61"/>
      <c r="AP51" s="61"/>
      <c r="AQ51" s="61"/>
      <c r="AR51" s="61"/>
      <c r="AS51" s="55"/>
      <c r="AT51" s="55"/>
      <c r="AU51" s="55"/>
      <c r="AV51" s="61"/>
      <c r="AW51" s="55"/>
      <c r="AX51" s="61"/>
      <c r="AY51" s="61"/>
      <c r="AZ51" s="61"/>
      <c r="BA51" s="61"/>
      <c r="BB51" s="61"/>
      <c r="BC51" s="61"/>
      <c r="BD51" s="61">
        <v>96</v>
      </c>
      <c r="BE51" s="61"/>
      <c r="BF51" s="61"/>
      <c r="BG51" s="61"/>
      <c r="BH51" s="61"/>
      <c r="BI51" s="61"/>
      <c r="BJ51" s="61"/>
      <c r="BK51" s="61"/>
      <c r="BL51" s="61"/>
      <c r="BM51" s="61"/>
      <c r="BN51" s="59"/>
      <c r="BO51" s="61"/>
      <c r="BP51" s="61"/>
      <c r="BQ51" s="74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83"/>
      <c r="CD51" s="10"/>
      <c r="CE51" s="10"/>
      <c r="CF51" s="10"/>
    </row>
    <row r="52" spans="1:84" s="4" customFormat="1" x14ac:dyDescent="0.25">
      <c r="A52" s="3">
        <f>RANK(F52,$F$2:$F$64)</f>
        <v>51</v>
      </c>
      <c r="B52" s="33" t="s">
        <v>52</v>
      </c>
      <c r="C52" s="32" t="s">
        <v>299</v>
      </c>
      <c r="D52" s="33" t="s">
        <v>100</v>
      </c>
      <c r="E52" s="33" t="s">
        <v>298</v>
      </c>
      <c r="F52" s="3">
        <f>SUM(G52:K52)</f>
        <v>93</v>
      </c>
      <c r="G52" s="8">
        <f>IFERROR(LARGE($N52:$DH52,1),0)</f>
        <v>93</v>
      </c>
      <c r="H52" s="8">
        <f>IFERROR(LARGE($N52:$DH52,2),0)</f>
        <v>0</v>
      </c>
      <c r="I52" s="8">
        <f>IFERROR(LARGE($N52:$DH52,3),0)</f>
        <v>0</v>
      </c>
      <c r="J52" s="8">
        <f>IFERROR(LARGE($N52:$DH52,4),0)</f>
        <v>0</v>
      </c>
      <c r="K52" s="8">
        <f>IFERROR(LARGE($N52:$DH52,5),0)</f>
        <v>0</v>
      </c>
      <c r="L52" s="27">
        <v>93</v>
      </c>
      <c r="M52" s="27">
        <f>RANK(L52,$L$2:$L$64)</f>
        <v>29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61"/>
      <c r="AI52" s="55"/>
      <c r="AJ52" s="55"/>
      <c r="AK52" s="55"/>
      <c r="AL52" s="55"/>
      <c r="AM52" s="55"/>
      <c r="AN52" s="61"/>
      <c r="AO52" s="61"/>
      <c r="AP52" s="61"/>
      <c r="AQ52" s="61"/>
      <c r="AR52" s="61"/>
      <c r="AS52" s="55"/>
      <c r="AT52" s="55"/>
      <c r="AU52" s="55"/>
      <c r="AV52" s="61"/>
      <c r="AW52" s="55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59"/>
      <c r="BO52" s="61"/>
      <c r="BP52" s="61"/>
      <c r="BQ52" s="74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83">
        <v>93</v>
      </c>
      <c r="CD52" s="10"/>
      <c r="CE52" s="10"/>
      <c r="CF52" s="10"/>
    </row>
    <row r="53" spans="1:84" s="4" customFormat="1" x14ac:dyDescent="0.25">
      <c r="A53" s="3">
        <f>RANK(F53,$F$2:$F$64)</f>
        <v>52</v>
      </c>
      <c r="B53" s="65" t="s">
        <v>244</v>
      </c>
      <c r="C53" s="1" t="s">
        <v>243</v>
      </c>
      <c r="D53" s="23" t="s">
        <v>245</v>
      </c>
      <c r="E53" s="65" t="s">
        <v>247</v>
      </c>
      <c r="F53" s="3">
        <f>SUM(G53:K53)</f>
        <v>90</v>
      </c>
      <c r="G53" s="8">
        <f>IFERROR(LARGE($N53:$DH53,1),0)</f>
        <v>90</v>
      </c>
      <c r="H53" s="8">
        <f>IFERROR(LARGE($N53:$DH53,2),0)</f>
        <v>0</v>
      </c>
      <c r="I53" s="8">
        <f>IFERROR(LARGE($N53:$DH53,3),0)</f>
        <v>0</v>
      </c>
      <c r="J53" s="8">
        <f>IFERROR(LARGE($N53:$DH53,4),0)</f>
        <v>0</v>
      </c>
      <c r="K53" s="8">
        <f>IFERROR(LARGE($N53:$DH53,5),0)</f>
        <v>0</v>
      </c>
      <c r="L53" s="27"/>
      <c r="M53" s="2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61"/>
      <c r="AI53" s="55"/>
      <c r="AJ53" s="55"/>
      <c r="AK53" s="55"/>
      <c r="AL53" s="55"/>
      <c r="AM53" s="55"/>
      <c r="AN53" s="61"/>
      <c r="AO53" s="61"/>
      <c r="AP53" s="61"/>
      <c r="AQ53" s="61"/>
      <c r="AR53" s="61"/>
      <c r="AS53" s="55"/>
      <c r="AT53" s="55"/>
      <c r="AU53" s="55"/>
      <c r="AV53" s="61"/>
      <c r="AW53" s="55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55">
        <v>90</v>
      </c>
      <c r="BO53" s="61"/>
      <c r="BP53" s="61"/>
      <c r="BQ53" s="74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83"/>
      <c r="CD53" s="10"/>
      <c r="CE53" s="10"/>
      <c r="CF53" s="10"/>
    </row>
    <row r="54" spans="1:84" s="4" customFormat="1" x14ac:dyDescent="0.25">
      <c r="A54" s="3">
        <f>RANK(F54,$F$2:$F$64)</f>
        <v>52</v>
      </c>
      <c r="B54" s="65" t="s">
        <v>281</v>
      </c>
      <c r="C54" s="1" t="s">
        <v>282</v>
      </c>
      <c r="D54" s="23" t="s">
        <v>283</v>
      </c>
      <c r="E54" s="65" t="s">
        <v>284</v>
      </c>
      <c r="F54" s="3">
        <f>SUM(G54:K54)</f>
        <v>90</v>
      </c>
      <c r="G54" s="8">
        <f>IFERROR(LARGE($N54:$DH54,1),0)</f>
        <v>90</v>
      </c>
      <c r="H54" s="8">
        <f>IFERROR(LARGE($N54:$DH54,2),0)</f>
        <v>0</v>
      </c>
      <c r="I54" s="8">
        <f>IFERROR(LARGE($N54:$DH54,3),0)</f>
        <v>0</v>
      </c>
      <c r="J54" s="8">
        <f>IFERROR(LARGE($N54:$DH54,4),0)</f>
        <v>0</v>
      </c>
      <c r="K54" s="8">
        <f>IFERROR(LARGE($N54:$DH54,5),0)</f>
        <v>0</v>
      </c>
      <c r="L54" s="27"/>
      <c r="M54" s="2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61"/>
      <c r="AI54" s="55"/>
      <c r="AJ54" s="55"/>
      <c r="AK54" s="55"/>
      <c r="AL54" s="55"/>
      <c r="AM54" s="55"/>
      <c r="AN54" s="61"/>
      <c r="AO54" s="61"/>
      <c r="AP54" s="61"/>
      <c r="AQ54" s="61"/>
      <c r="AR54" s="61"/>
      <c r="AS54" s="55"/>
      <c r="AT54" s="55"/>
      <c r="AU54" s="55"/>
      <c r="AV54" s="61"/>
      <c r="AW54" s="55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55"/>
      <c r="BO54" s="61"/>
      <c r="BP54" s="61"/>
      <c r="BQ54" s="74"/>
      <c r="BR54" s="10"/>
      <c r="BS54" s="10"/>
      <c r="BT54" s="10">
        <v>90</v>
      </c>
      <c r="BU54" s="10"/>
      <c r="BV54" s="10"/>
      <c r="BW54" s="10"/>
      <c r="BX54" s="10"/>
      <c r="BY54" s="10"/>
      <c r="BZ54" s="10"/>
      <c r="CA54" s="10"/>
      <c r="CB54" s="10"/>
      <c r="CC54" s="83"/>
      <c r="CD54" s="10"/>
      <c r="CE54" s="10"/>
      <c r="CF54" s="10"/>
    </row>
    <row r="55" spans="1:84" s="4" customFormat="1" x14ac:dyDescent="0.25">
      <c r="A55" s="3">
        <f>RANK(F55,$F$2:$F$64)</f>
        <v>54</v>
      </c>
      <c r="B55" s="65" t="s">
        <v>176</v>
      </c>
      <c r="C55" s="1" t="s">
        <v>248</v>
      </c>
      <c r="D55" s="23" t="s">
        <v>246</v>
      </c>
      <c r="E55" s="65" t="s">
        <v>249</v>
      </c>
      <c r="F55" s="3">
        <f>SUM(G55:K55)</f>
        <v>89</v>
      </c>
      <c r="G55" s="8">
        <f>IFERROR(LARGE($N55:$DH55,1),0)</f>
        <v>89</v>
      </c>
      <c r="H55" s="8">
        <f>IFERROR(LARGE($N55:$DH55,2),0)</f>
        <v>0</v>
      </c>
      <c r="I55" s="8">
        <f>IFERROR(LARGE($N55:$DH55,3),0)</f>
        <v>0</v>
      </c>
      <c r="J55" s="8">
        <f>IFERROR(LARGE($N55:$DH55,4),0)</f>
        <v>0</v>
      </c>
      <c r="K55" s="8">
        <f>IFERROR(LARGE($N55:$DH55,5),0)</f>
        <v>0</v>
      </c>
      <c r="L55" s="27"/>
      <c r="M55" s="2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61"/>
      <c r="AI55" s="55"/>
      <c r="AJ55" s="55"/>
      <c r="AK55" s="55"/>
      <c r="AL55" s="55"/>
      <c r="AM55" s="55"/>
      <c r="AN55" s="61"/>
      <c r="AO55" s="61"/>
      <c r="AP55" s="61"/>
      <c r="AQ55" s="61"/>
      <c r="AR55" s="61"/>
      <c r="AS55" s="55"/>
      <c r="AT55" s="55"/>
      <c r="AU55" s="55"/>
      <c r="AV55" s="61"/>
      <c r="AW55" s="55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55">
        <v>89</v>
      </c>
      <c r="BO55" s="61"/>
      <c r="BP55" s="61"/>
      <c r="BQ55" s="74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83"/>
      <c r="CD55" s="10"/>
      <c r="CE55" s="10"/>
      <c r="CF55" s="10"/>
    </row>
    <row r="56" spans="1:84" s="4" customFormat="1" x14ac:dyDescent="0.25">
      <c r="A56" s="3">
        <f>RANK(F56,$F$2:$F$64)</f>
        <v>55</v>
      </c>
      <c r="B56" s="33" t="s">
        <v>51</v>
      </c>
      <c r="C56" s="33" t="s">
        <v>70</v>
      </c>
      <c r="D56" s="33" t="s">
        <v>71</v>
      </c>
      <c r="E56" s="34" t="s">
        <v>150</v>
      </c>
      <c r="F56" s="3">
        <f>SUM(G56:K56)</f>
        <v>86</v>
      </c>
      <c r="G56" s="8">
        <f>IFERROR(LARGE($N56:$DH56,1),0)</f>
        <v>86</v>
      </c>
      <c r="H56" s="8">
        <f>IFERROR(LARGE($N56:$DH56,2),0)</f>
        <v>0</v>
      </c>
      <c r="I56" s="8">
        <f>IFERROR(LARGE($N56:$DH56,3),0)</f>
        <v>0</v>
      </c>
      <c r="J56" s="8">
        <f>IFERROR(LARGE($N56:$DH56,4),0)</f>
        <v>0</v>
      </c>
      <c r="K56" s="8">
        <f>IFERROR(LARGE($N56:$DH56,5),0)</f>
        <v>0</v>
      </c>
      <c r="L56" s="27"/>
      <c r="M56" s="27"/>
      <c r="N56" s="65"/>
      <c r="O56" s="65"/>
      <c r="P56" s="57"/>
      <c r="Q56" s="65"/>
      <c r="R56" s="65"/>
      <c r="S56" s="65"/>
      <c r="T56" s="57"/>
      <c r="U56" s="57">
        <v>86</v>
      </c>
      <c r="V56" s="57"/>
      <c r="W56" s="65"/>
      <c r="X56" s="65"/>
      <c r="Y56" s="65"/>
      <c r="Z56" s="65"/>
      <c r="AA56" s="65"/>
      <c r="AB56" s="65"/>
      <c r="AC56" s="65"/>
      <c r="AD56" s="65"/>
      <c r="AE56" s="57"/>
      <c r="AF56" s="57"/>
      <c r="AG56" s="57"/>
      <c r="AH56" s="65"/>
      <c r="AI56" s="57"/>
      <c r="AJ56" s="57"/>
      <c r="AK56" s="57"/>
      <c r="AL56" s="57"/>
      <c r="AM56" s="57"/>
      <c r="AN56" s="65"/>
      <c r="AO56" s="65"/>
      <c r="AP56" s="65"/>
      <c r="AQ56" s="65"/>
      <c r="AR56" s="65"/>
      <c r="AS56" s="57"/>
      <c r="AT56" s="57"/>
      <c r="AU56" s="57"/>
      <c r="AV56" s="65"/>
      <c r="AW56" s="57"/>
      <c r="AX56" s="65"/>
      <c r="AY56" s="65"/>
      <c r="AZ56" s="65"/>
      <c r="BA56" s="65"/>
      <c r="BB56" s="65"/>
      <c r="BC56" s="65"/>
      <c r="BD56" s="65"/>
      <c r="BE56" s="65"/>
      <c r="BF56" s="61"/>
      <c r="BG56" s="61"/>
      <c r="BH56" s="61"/>
      <c r="BI56" s="61"/>
      <c r="BJ56" s="61"/>
      <c r="BK56" s="61"/>
      <c r="BL56" s="61"/>
      <c r="BM56" s="61"/>
      <c r="BN56" s="55"/>
      <c r="BO56" s="61"/>
      <c r="BP56" s="61"/>
      <c r="BQ56" s="74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83"/>
      <c r="CD56" s="10"/>
      <c r="CE56" s="10"/>
      <c r="CF56" s="10"/>
    </row>
    <row r="57" spans="1:84" s="4" customFormat="1" x14ac:dyDescent="0.25">
      <c r="A57" s="3">
        <f>RANK(F57,$F$2:$F$64)</f>
        <v>56</v>
      </c>
      <c r="B57" s="36" t="s">
        <v>94</v>
      </c>
      <c r="C57" s="37" t="s">
        <v>93</v>
      </c>
      <c r="D57" s="34" t="s">
        <v>95</v>
      </c>
      <c r="E57" s="34" t="s">
        <v>109</v>
      </c>
      <c r="F57" s="3">
        <f>SUM(G57:K57)</f>
        <v>84</v>
      </c>
      <c r="G57" s="8">
        <f>IFERROR(LARGE($N57:$DH57,1),0)</f>
        <v>84</v>
      </c>
      <c r="H57" s="8">
        <f>IFERROR(LARGE($N57:$DH57,2),0)</f>
        <v>0</v>
      </c>
      <c r="I57" s="8">
        <f>IFERROR(LARGE($N57:$DH57,3),0)</f>
        <v>0</v>
      </c>
      <c r="J57" s="8">
        <f>IFERROR(LARGE($N57:$DH57,4),0)</f>
        <v>0</v>
      </c>
      <c r="K57" s="8">
        <f>IFERROR(LARGE($N57:$DH57,5),0)</f>
        <v>0</v>
      </c>
      <c r="L57" s="27"/>
      <c r="M57" s="27"/>
      <c r="N57" s="61"/>
      <c r="O57" s="61"/>
      <c r="P57" s="55"/>
      <c r="Q57" s="61"/>
      <c r="R57" s="61"/>
      <c r="S57" s="61"/>
      <c r="T57" s="55"/>
      <c r="U57" s="55"/>
      <c r="V57" s="55"/>
      <c r="W57" s="61"/>
      <c r="X57" s="61"/>
      <c r="Y57" s="61"/>
      <c r="Z57" s="61"/>
      <c r="AA57" s="61"/>
      <c r="AB57" s="61"/>
      <c r="AC57" s="61"/>
      <c r="AD57" s="61"/>
      <c r="AE57" s="55"/>
      <c r="AF57" s="55">
        <v>84</v>
      </c>
      <c r="AG57" s="55"/>
      <c r="AH57" s="61"/>
      <c r="AI57" s="55"/>
      <c r="AJ57" s="55"/>
      <c r="AK57" s="55"/>
      <c r="AL57" s="55"/>
      <c r="AM57" s="55"/>
      <c r="AN57" s="61"/>
      <c r="AO57" s="61"/>
      <c r="AP57" s="61"/>
      <c r="AQ57" s="61"/>
      <c r="AR57" s="61"/>
      <c r="AS57" s="55"/>
      <c r="AT57" s="55"/>
      <c r="AU57" s="55"/>
      <c r="AV57" s="61"/>
      <c r="AW57" s="55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55"/>
      <c r="BO57" s="61"/>
      <c r="BP57" s="61"/>
      <c r="BQ57" s="74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83"/>
      <c r="CD57" s="10"/>
      <c r="CE57" s="10"/>
      <c r="CF57" s="10"/>
    </row>
    <row r="58" spans="1:84" s="4" customFormat="1" x14ac:dyDescent="0.25">
      <c r="A58" s="3">
        <f>RANK(F58,$F$2:$F$64)</f>
        <v>56</v>
      </c>
      <c r="B58" s="36" t="s">
        <v>186</v>
      </c>
      <c r="C58" s="37" t="s">
        <v>256</v>
      </c>
      <c r="D58" s="34" t="s">
        <v>257</v>
      </c>
      <c r="E58" s="34" t="s">
        <v>258</v>
      </c>
      <c r="F58" s="3">
        <f>SUM(G58:K58)</f>
        <v>84</v>
      </c>
      <c r="G58" s="8">
        <f>IFERROR(LARGE($N58:$DH58,1),0)</f>
        <v>84</v>
      </c>
      <c r="H58" s="8">
        <f>IFERROR(LARGE($N58:$DH58,2),0)</f>
        <v>0</v>
      </c>
      <c r="I58" s="8">
        <f>IFERROR(LARGE($N58:$DH58,3),0)</f>
        <v>0</v>
      </c>
      <c r="J58" s="8">
        <f>IFERROR(LARGE($N58:$DH58,4),0)</f>
        <v>0</v>
      </c>
      <c r="K58" s="8">
        <f>IFERROR(LARGE($N58:$DH58,5),0)</f>
        <v>0</v>
      </c>
      <c r="L58" s="27"/>
      <c r="M58" s="27"/>
      <c r="N58" s="61"/>
      <c r="O58" s="61"/>
      <c r="P58" s="55"/>
      <c r="Q58" s="61"/>
      <c r="R58" s="61"/>
      <c r="S58" s="61"/>
      <c r="T58" s="55"/>
      <c r="U58" s="55"/>
      <c r="V58" s="55"/>
      <c r="W58" s="61"/>
      <c r="X58" s="61"/>
      <c r="Y58" s="61"/>
      <c r="Z58" s="61"/>
      <c r="AA58" s="61"/>
      <c r="AB58" s="61"/>
      <c r="AC58" s="61"/>
      <c r="AD58" s="61"/>
      <c r="AE58" s="55"/>
      <c r="AF58" s="61"/>
      <c r="AG58" s="61"/>
      <c r="AH58" s="55"/>
      <c r="AI58" s="55"/>
      <c r="AJ58" s="55"/>
      <c r="AK58" s="55"/>
      <c r="AL58" s="55"/>
      <c r="AM58" s="55"/>
      <c r="AN58" s="61"/>
      <c r="AO58" s="61"/>
      <c r="AP58" s="61"/>
      <c r="AQ58" s="61"/>
      <c r="AR58" s="61"/>
      <c r="AS58" s="55"/>
      <c r="AT58" s="55"/>
      <c r="AU58" s="55"/>
      <c r="AV58" s="61"/>
      <c r="AW58" s="55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55"/>
      <c r="BO58" s="61"/>
      <c r="BP58" s="61"/>
      <c r="BQ58" s="74">
        <v>84</v>
      </c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83"/>
      <c r="CD58" s="10"/>
      <c r="CE58" s="10"/>
      <c r="CF58" s="10"/>
    </row>
    <row r="59" spans="1:84" s="4" customFormat="1" x14ac:dyDescent="0.25">
      <c r="A59" s="3">
        <f>RANK(F59,$F$2:$F$64)</f>
        <v>58</v>
      </c>
      <c r="B59" s="36" t="s">
        <v>52</v>
      </c>
      <c r="C59" s="37" t="s">
        <v>289</v>
      </c>
      <c r="D59" s="34" t="s">
        <v>86</v>
      </c>
      <c r="E59" s="34" t="s">
        <v>290</v>
      </c>
      <c r="F59" s="3">
        <f>SUM(G59:K59)</f>
        <v>82</v>
      </c>
      <c r="G59" s="8">
        <f>IFERROR(LARGE($N59:$DH59,1),0)</f>
        <v>82</v>
      </c>
      <c r="H59" s="8">
        <f>IFERROR(LARGE($N59:$DH59,2),0)</f>
        <v>0</v>
      </c>
      <c r="I59" s="8">
        <f>IFERROR(LARGE($N59:$DH59,3),0)</f>
        <v>0</v>
      </c>
      <c r="J59" s="8">
        <f>IFERROR(LARGE($N59:$DH59,4),0)</f>
        <v>0</v>
      </c>
      <c r="K59" s="8">
        <f>IFERROR(LARGE($N59:$DH59,5),0)</f>
        <v>0</v>
      </c>
      <c r="L59" s="27"/>
      <c r="M59" s="27"/>
      <c r="N59" s="61"/>
      <c r="O59" s="61"/>
      <c r="P59" s="55"/>
      <c r="Q59" s="61"/>
      <c r="R59" s="61"/>
      <c r="S59" s="61"/>
      <c r="T59" s="55"/>
      <c r="U59" s="55"/>
      <c r="V59" s="55"/>
      <c r="W59" s="61"/>
      <c r="X59" s="61"/>
      <c r="Y59" s="61"/>
      <c r="Z59" s="61"/>
      <c r="AA59" s="61"/>
      <c r="AB59" s="61"/>
      <c r="AC59" s="61"/>
      <c r="AD59" s="61"/>
      <c r="AE59" s="55"/>
      <c r="AF59" s="61"/>
      <c r="AG59" s="61"/>
      <c r="AH59" s="55"/>
      <c r="AI59" s="55"/>
      <c r="AJ59" s="55"/>
      <c r="AK59" s="55"/>
      <c r="AL59" s="55"/>
      <c r="AM59" s="55"/>
      <c r="AN59" s="61"/>
      <c r="AO59" s="61"/>
      <c r="AP59" s="61"/>
      <c r="AQ59" s="61"/>
      <c r="AR59" s="61"/>
      <c r="AS59" s="55"/>
      <c r="AT59" s="55"/>
      <c r="AU59" s="55"/>
      <c r="AV59" s="61"/>
      <c r="AW59" s="55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55"/>
      <c r="BO59" s="61"/>
      <c r="BP59" s="61"/>
      <c r="BQ59" s="74"/>
      <c r="BR59" s="10"/>
      <c r="BS59" s="10"/>
      <c r="BT59" s="10"/>
      <c r="BU59" s="10"/>
      <c r="BV59" s="10"/>
      <c r="BW59" s="10"/>
      <c r="BX59" s="10"/>
      <c r="BY59" s="10"/>
      <c r="BZ59" s="10">
        <v>82</v>
      </c>
      <c r="CA59" s="10"/>
      <c r="CB59" s="10"/>
      <c r="CC59" s="83"/>
      <c r="CD59" s="10"/>
      <c r="CE59" s="10"/>
      <c r="CF59" s="10"/>
    </row>
    <row r="60" spans="1:84" s="4" customFormat="1" x14ac:dyDescent="0.25">
      <c r="A60" s="3">
        <f>RANK(F60,$F$2:$F$64)</f>
        <v>59</v>
      </c>
      <c r="B60" s="36" t="s">
        <v>63</v>
      </c>
      <c r="C60" s="37" t="s">
        <v>287</v>
      </c>
      <c r="D60" s="34" t="s">
        <v>291</v>
      </c>
      <c r="E60" s="34" t="s">
        <v>288</v>
      </c>
      <c r="F60" s="3">
        <f>SUM(G60:K60)</f>
        <v>81</v>
      </c>
      <c r="G60" s="8">
        <f>IFERROR(LARGE($N60:$DH60,1),0)</f>
        <v>81</v>
      </c>
      <c r="H60" s="8">
        <f>IFERROR(LARGE($N60:$DH60,2),0)</f>
        <v>0</v>
      </c>
      <c r="I60" s="8">
        <f>IFERROR(LARGE($N60:$DH60,3),0)</f>
        <v>0</v>
      </c>
      <c r="J60" s="8">
        <f>IFERROR(LARGE($N60:$DH60,4),0)</f>
        <v>0</v>
      </c>
      <c r="K60" s="8">
        <f>IFERROR(LARGE($N60:$DH60,5),0)</f>
        <v>0</v>
      </c>
      <c r="L60" s="27"/>
      <c r="M60" s="27"/>
      <c r="N60" s="61"/>
      <c r="O60" s="61"/>
      <c r="P60" s="55"/>
      <c r="Q60" s="61"/>
      <c r="R60" s="61"/>
      <c r="S60" s="61"/>
      <c r="T60" s="55"/>
      <c r="U60" s="55"/>
      <c r="V60" s="55"/>
      <c r="W60" s="61"/>
      <c r="X60" s="61"/>
      <c r="Y60" s="61"/>
      <c r="Z60" s="61"/>
      <c r="AA60" s="61"/>
      <c r="AB60" s="61"/>
      <c r="AC60" s="61"/>
      <c r="AD60" s="61"/>
      <c r="AE60" s="55"/>
      <c r="AF60" s="61"/>
      <c r="AG60" s="61"/>
      <c r="AH60" s="55"/>
      <c r="AI60" s="55"/>
      <c r="AJ60" s="55"/>
      <c r="AK60" s="55"/>
      <c r="AL60" s="55"/>
      <c r="AM60" s="55"/>
      <c r="AN60" s="61"/>
      <c r="AO60" s="61"/>
      <c r="AP60" s="61"/>
      <c r="AQ60" s="61"/>
      <c r="AR60" s="61"/>
      <c r="AS60" s="55"/>
      <c r="AT60" s="55"/>
      <c r="AU60" s="55"/>
      <c r="AV60" s="61"/>
      <c r="AW60" s="55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55"/>
      <c r="BO60" s="61"/>
      <c r="BP60" s="61"/>
      <c r="BQ60" s="74"/>
      <c r="BR60" s="10"/>
      <c r="BS60" s="10"/>
      <c r="BT60" s="10"/>
      <c r="BU60" s="10"/>
      <c r="BV60" s="10"/>
      <c r="BW60" s="10"/>
      <c r="BX60" s="10"/>
      <c r="BY60" s="10"/>
      <c r="BZ60" s="10">
        <v>81</v>
      </c>
      <c r="CA60" s="10"/>
      <c r="CB60" s="10"/>
      <c r="CC60" s="83"/>
      <c r="CD60" s="10"/>
      <c r="CE60" s="10"/>
      <c r="CF60" s="10"/>
    </row>
    <row r="61" spans="1:84" s="4" customFormat="1" x14ac:dyDescent="0.25">
      <c r="A61" s="3">
        <f>RANK(F61,$F$2:$F$64)</f>
        <v>60</v>
      </c>
      <c r="B61" s="36" t="s">
        <v>63</v>
      </c>
      <c r="C61" s="37" t="s">
        <v>220</v>
      </c>
      <c r="D61" s="34" t="s">
        <v>221</v>
      </c>
      <c r="E61" s="34" t="s">
        <v>222</v>
      </c>
      <c r="F61" s="3">
        <f>SUM(G61:K61)</f>
        <v>79</v>
      </c>
      <c r="G61" s="8">
        <f>IFERROR(LARGE($N61:$DH61,1),0)</f>
        <v>79</v>
      </c>
      <c r="H61" s="8">
        <f>IFERROR(LARGE($N61:$DH61,2),0)</f>
        <v>0</v>
      </c>
      <c r="I61" s="8">
        <f>IFERROR(LARGE($N61:$DH61,3),0)</f>
        <v>0</v>
      </c>
      <c r="J61" s="8">
        <f>IFERROR(LARGE($N61:$DH61,4),0)</f>
        <v>0</v>
      </c>
      <c r="K61" s="8">
        <f>IFERROR(LARGE($N61:$DH61,5),0)</f>
        <v>0</v>
      </c>
      <c r="L61" s="27"/>
      <c r="M61" s="27"/>
      <c r="N61" s="61"/>
      <c r="O61" s="61"/>
      <c r="P61" s="55"/>
      <c r="Q61" s="61"/>
      <c r="R61" s="61"/>
      <c r="S61" s="61"/>
      <c r="T61" s="55"/>
      <c r="U61" s="55"/>
      <c r="V61" s="55"/>
      <c r="W61" s="61"/>
      <c r="X61" s="61"/>
      <c r="Y61" s="61"/>
      <c r="Z61" s="61"/>
      <c r="AA61" s="61"/>
      <c r="AB61" s="61"/>
      <c r="AC61" s="61"/>
      <c r="AD61" s="61"/>
      <c r="AE61" s="55"/>
      <c r="AF61" s="61"/>
      <c r="AG61" s="61"/>
      <c r="AH61" s="55"/>
      <c r="AI61" s="55"/>
      <c r="AJ61" s="55"/>
      <c r="AK61" s="55"/>
      <c r="AL61" s="55"/>
      <c r="AM61" s="55"/>
      <c r="AN61" s="61"/>
      <c r="AO61" s="61"/>
      <c r="AP61" s="61"/>
      <c r="AQ61" s="61"/>
      <c r="AR61" s="61"/>
      <c r="AS61" s="55"/>
      <c r="AT61" s="55"/>
      <c r="AU61" s="55"/>
      <c r="AV61" s="61"/>
      <c r="AW61" s="55"/>
      <c r="AX61" s="61"/>
      <c r="AY61" s="61"/>
      <c r="AZ61" s="61"/>
      <c r="BA61" s="61"/>
      <c r="BB61" s="61"/>
      <c r="BC61" s="61"/>
      <c r="BD61" s="61"/>
      <c r="BE61" s="61"/>
      <c r="BF61" s="61">
        <v>79</v>
      </c>
      <c r="BG61" s="61"/>
      <c r="BH61" s="61"/>
      <c r="BI61" s="61"/>
      <c r="BJ61" s="61"/>
      <c r="BK61" s="61"/>
      <c r="BL61" s="61"/>
      <c r="BM61" s="61"/>
      <c r="BN61" s="55"/>
      <c r="BO61" s="61"/>
      <c r="BP61" s="61"/>
      <c r="BQ61" s="74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83"/>
      <c r="CD61" s="10"/>
      <c r="CE61" s="10"/>
      <c r="CF61" s="10"/>
    </row>
    <row r="62" spans="1:84" s="4" customFormat="1" x14ac:dyDescent="0.25">
      <c r="A62" s="3">
        <f>RANK(F62,$F$2:$F$64)</f>
        <v>61</v>
      </c>
      <c r="B62" s="33" t="s">
        <v>24</v>
      </c>
      <c r="C62" s="32" t="s">
        <v>161</v>
      </c>
      <c r="D62" s="33" t="s">
        <v>162</v>
      </c>
      <c r="E62" s="33" t="s">
        <v>163</v>
      </c>
      <c r="F62" s="3">
        <f>SUM(G62:K62)</f>
        <v>77</v>
      </c>
      <c r="G62" s="8">
        <f>IFERROR(LARGE($N62:$DH62,1),0)</f>
        <v>77</v>
      </c>
      <c r="H62" s="8">
        <f>IFERROR(LARGE($N62:$DH62,2),0)</f>
        <v>0</v>
      </c>
      <c r="I62" s="8">
        <f>IFERROR(LARGE($N62:$DH62,3),0)</f>
        <v>0</v>
      </c>
      <c r="J62" s="8">
        <f>IFERROR(LARGE($N62:$DH62,4),0)</f>
        <v>0</v>
      </c>
      <c r="K62" s="8">
        <f>IFERROR(LARGE($N62:$DH62,5),0)</f>
        <v>0</v>
      </c>
      <c r="L62" s="27"/>
      <c r="M62" s="2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61"/>
      <c r="AI62" s="55"/>
      <c r="AJ62" s="55">
        <v>77</v>
      </c>
      <c r="AK62" s="55"/>
      <c r="AL62" s="55"/>
      <c r="AM62" s="55"/>
      <c r="AN62" s="61"/>
      <c r="AO62" s="61"/>
      <c r="AP62" s="61"/>
      <c r="AQ62" s="61"/>
      <c r="AR62" s="61"/>
      <c r="AS62" s="55"/>
      <c r="AT62" s="55"/>
      <c r="AU62" s="55"/>
      <c r="AV62" s="61"/>
      <c r="AW62" s="55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55"/>
      <c r="BO62" s="61"/>
      <c r="BP62" s="61"/>
      <c r="BQ62" s="74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83"/>
      <c r="CD62" s="10"/>
      <c r="CE62" s="10"/>
      <c r="CF62" s="10"/>
    </row>
    <row r="63" spans="1:84" s="4" customFormat="1" x14ac:dyDescent="0.25">
      <c r="A63" s="3">
        <f>RANK(F63,$F$2:$F$64)</f>
        <v>62</v>
      </c>
      <c r="B63" s="33" t="s">
        <v>276</v>
      </c>
      <c r="C63" s="32" t="s">
        <v>277</v>
      </c>
      <c r="D63" s="33" t="s">
        <v>278</v>
      </c>
      <c r="E63" s="33" t="s">
        <v>247</v>
      </c>
      <c r="F63" s="3">
        <f>SUM(G63:K63)</f>
        <v>76</v>
      </c>
      <c r="G63" s="8">
        <f>IFERROR(LARGE($N63:$DH63,1),0)</f>
        <v>76</v>
      </c>
      <c r="H63" s="8">
        <f>IFERROR(LARGE($N63:$DH63,2),0)</f>
        <v>0</v>
      </c>
      <c r="I63" s="8">
        <f>IFERROR(LARGE($N63:$DH63,3),0)</f>
        <v>0</v>
      </c>
      <c r="J63" s="8">
        <f>IFERROR(LARGE($N63:$DH63,4),0)</f>
        <v>0</v>
      </c>
      <c r="K63" s="8">
        <f>IFERROR(LARGE($N63:$DH63,5),0)</f>
        <v>0</v>
      </c>
      <c r="L63" s="27"/>
      <c r="M63" s="2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61"/>
      <c r="AI63" s="55"/>
      <c r="AJ63" s="55"/>
      <c r="AK63" s="55"/>
      <c r="AL63" s="55"/>
      <c r="AM63" s="55"/>
      <c r="AN63" s="61"/>
      <c r="AO63" s="61"/>
      <c r="AP63" s="61"/>
      <c r="AQ63" s="61"/>
      <c r="AR63" s="61"/>
      <c r="AS63" s="55"/>
      <c r="AT63" s="55"/>
      <c r="AU63" s="55"/>
      <c r="AV63" s="61"/>
      <c r="AW63" s="55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55"/>
      <c r="BO63" s="61"/>
      <c r="BP63" s="61"/>
      <c r="BQ63" s="74"/>
      <c r="BR63" s="10"/>
      <c r="BS63" s="10"/>
      <c r="BT63" s="10">
        <v>76</v>
      </c>
      <c r="BU63" s="10"/>
      <c r="BV63" s="10"/>
      <c r="BW63" s="10"/>
      <c r="BX63" s="10"/>
      <c r="BY63" s="10"/>
      <c r="BZ63" s="10"/>
      <c r="CA63" s="10"/>
      <c r="CB63" s="10"/>
      <c r="CC63" s="83"/>
      <c r="CD63" s="10"/>
      <c r="CE63" s="10"/>
      <c r="CF63" s="10"/>
    </row>
    <row r="64" spans="1:84" s="4" customFormat="1" x14ac:dyDescent="0.25">
      <c r="A64" s="7"/>
      <c r="D64" s="24"/>
      <c r="E64" s="24"/>
      <c r="F64" s="7"/>
      <c r="G64" s="7"/>
      <c r="H64" s="7"/>
      <c r="I64" s="7"/>
      <c r="J64" s="7"/>
      <c r="K64" s="7"/>
      <c r="L64" s="7"/>
      <c r="M64" s="7"/>
      <c r="P64" s="7"/>
      <c r="T64" s="11"/>
      <c r="U64" s="11"/>
      <c r="V64" s="7"/>
      <c r="AE64" s="7"/>
      <c r="AI64" s="7"/>
      <c r="AJ64" s="11"/>
      <c r="AK64" s="11"/>
      <c r="AL64" s="7"/>
      <c r="AM64" s="7"/>
      <c r="AN64" s="28"/>
      <c r="AO64" s="28"/>
      <c r="AS64" s="11"/>
      <c r="AT64" s="11"/>
      <c r="AU64" s="7"/>
      <c r="AW64" s="7"/>
      <c r="BQ64" s="7"/>
    </row>
    <row r="65" spans="1:12" x14ac:dyDescent="0.25">
      <c r="A65" s="80" t="s">
        <v>72</v>
      </c>
      <c r="B65" s="80" t="s">
        <v>272</v>
      </c>
      <c r="C65" s="80" t="s">
        <v>292</v>
      </c>
      <c r="D65" s="82" t="s">
        <v>293</v>
      </c>
      <c r="E65" s="82" t="s">
        <v>102</v>
      </c>
      <c r="F65" s="81"/>
      <c r="G65" s="81"/>
      <c r="H65" s="81"/>
      <c r="I65" s="81"/>
      <c r="J65" s="81"/>
      <c r="K65" s="81"/>
      <c r="L65" s="81" t="s">
        <v>294</v>
      </c>
    </row>
    <row r="66" spans="1:12" x14ac:dyDescent="0.25">
      <c r="A66" s="27">
        <f t="shared" ref="A66:A105" si="0">RANK(L66,$L$2:$L$64)</f>
        <v>1</v>
      </c>
      <c r="B66" s="2" t="s">
        <v>51</v>
      </c>
      <c r="C66" s="2" t="s">
        <v>50</v>
      </c>
      <c r="D66" s="1" t="s">
        <v>49</v>
      </c>
      <c r="E66" s="54" t="s">
        <v>150</v>
      </c>
      <c r="F66" s="3"/>
      <c r="G66" s="8"/>
      <c r="H66" s="8"/>
      <c r="I66" s="8"/>
      <c r="J66" s="8"/>
      <c r="K66" s="8"/>
      <c r="L66" s="27">
        <v>99</v>
      </c>
    </row>
    <row r="67" spans="1:12" x14ac:dyDescent="0.25">
      <c r="A67" s="27">
        <f t="shared" si="0"/>
        <v>1</v>
      </c>
      <c r="B67" s="39" t="s">
        <v>53</v>
      </c>
      <c r="C67" s="39" t="s">
        <v>101</v>
      </c>
      <c r="D67" s="65" t="s">
        <v>67</v>
      </c>
      <c r="E67" s="65" t="s">
        <v>145</v>
      </c>
      <c r="F67" s="3"/>
      <c r="G67" s="8"/>
      <c r="H67" s="8"/>
      <c r="I67" s="8"/>
      <c r="J67" s="8"/>
      <c r="K67" s="8"/>
      <c r="L67" s="27">
        <v>99</v>
      </c>
    </row>
    <row r="68" spans="1:12" x14ac:dyDescent="0.25">
      <c r="A68" s="27">
        <f t="shared" si="0"/>
        <v>1</v>
      </c>
      <c r="B68" s="65" t="s">
        <v>52</v>
      </c>
      <c r="C68" s="1" t="s">
        <v>254</v>
      </c>
      <c r="D68" s="58" t="s">
        <v>171</v>
      </c>
      <c r="E68" s="65" t="s">
        <v>170</v>
      </c>
      <c r="F68" s="3"/>
      <c r="G68" s="8"/>
      <c r="H68" s="8"/>
      <c r="I68" s="8"/>
      <c r="J68" s="8"/>
      <c r="K68" s="8"/>
      <c r="L68" s="27">
        <v>99</v>
      </c>
    </row>
    <row r="69" spans="1:12" x14ac:dyDescent="0.25">
      <c r="A69" s="27">
        <f t="shared" si="0"/>
        <v>1</v>
      </c>
      <c r="B69" s="36" t="s">
        <v>53</v>
      </c>
      <c r="C69" s="37" t="s">
        <v>295</v>
      </c>
      <c r="D69" s="34" t="s">
        <v>296</v>
      </c>
      <c r="E69" s="34" t="s">
        <v>297</v>
      </c>
      <c r="F69" s="3"/>
      <c r="G69" s="8"/>
      <c r="H69" s="8"/>
      <c r="I69" s="8"/>
      <c r="J69" s="8"/>
      <c r="K69" s="8"/>
      <c r="L69" s="27">
        <v>99</v>
      </c>
    </row>
    <row r="70" spans="1:12" x14ac:dyDescent="0.25">
      <c r="A70" s="27">
        <f t="shared" si="0"/>
        <v>5</v>
      </c>
      <c r="B70" s="71" t="s">
        <v>94</v>
      </c>
      <c r="C70" s="65" t="s">
        <v>99</v>
      </c>
      <c r="D70" s="54" t="s">
        <v>100</v>
      </c>
      <c r="E70" s="54" t="s">
        <v>114</v>
      </c>
      <c r="F70" s="3"/>
      <c r="G70" s="8"/>
      <c r="H70" s="8"/>
      <c r="I70" s="8"/>
      <c r="J70" s="8"/>
      <c r="K70" s="8"/>
      <c r="L70" s="27">
        <v>98</v>
      </c>
    </row>
    <row r="71" spans="1:12" x14ac:dyDescent="0.25">
      <c r="A71" s="27">
        <f t="shared" si="0"/>
        <v>5</v>
      </c>
      <c r="B71" s="39" t="s">
        <v>52</v>
      </c>
      <c r="C71" s="39" t="s">
        <v>183</v>
      </c>
      <c r="D71" s="65" t="s">
        <v>62</v>
      </c>
      <c r="E71" s="65" t="s">
        <v>142</v>
      </c>
      <c r="F71" s="3"/>
      <c r="G71" s="8"/>
      <c r="H71" s="8"/>
      <c r="I71" s="8"/>
      <c r="J71" s="8"/>
      <c r="K71" s="8"/>
      <c r="L71" s="27">
        <v>98</v>
      </c>
    </row>
    <row r="72" spans="1:12" x14ac:dyDescent="0.25">
      <c r="A72" s="27">
        <f t="shared" si="0"/>
        <v>7</v>
      </c>
      <c r="B72" s="1" t="s">
        <v>5</v>
      </c>
      <c r="C72" s="1" t="s">
        <v>19</v>
      </c>
      <c r="D72" s="1" t="s">
        <v>6</v>
      </c>
      <c r="E72" s="1" t="s">
        <v>112</v>
      </c>
      <c r="F72" s="3"/>
      <c r="G72" s="8"/>
      <c r="H72" s="8"/>
      <c r="I72" s="8"/>
      <c r="J72" s="8"/>
      <c r="K72" s="8"/>
      <c r="L72" s="27">
        <v>97</v>
      </c>
    </row>
    <row r="73" spans="1:12" x14ac:dyDescent="0.25">
      <c r="A73" s="27">
        <f t="shared" si="0"/>
        <v>7</v>
      </c>
      <c r="B73" s="1" t="s">
        <v>7</v>
      </c>
      <c r="C73" s="1" t="s">
        <v>20</v>
      </c>
      <c r="D73" s="1" t="s">
        <v>192</v>
      </c>
      <c r="E73" s="1" t="s">
        <v>115</v>
      </c>
      <c r="F73" s="3"/>
      <c r="G73" s="8"/>
      <c r="H73" s="8"/>
      <c r="I73" s="8"/>
      <c r="J73" s="8"/>
      <c r="K73" s="8"/>
      <c r="L73" s="27">
        <v>97</v>
      </c>
    </row>
    <row r="74" spans="1:12" x14ac:dyDescent="0.25">
      <c r="A74" s="27">
        <f t="shared" si="0"/>
        <v>7</v>
      </c>
      <c r="B74" s="39" t="s">
        <v>52</v>
      </c>
      <c r="C74" s="39" t="s">
        <v>182</v>
      </c>
      <c r="D74" s="65" t="s">
        <v>62</v>
      </c>
      <c r="E74" s="65" t="s">
        <v>143</v>
      </c>
      <c r="F74" s="3"/>
      <c r="G74" s="8"/>
      <c r="H74" s="8"/>
      <c r="I74" s="8"/>
      <c r="J74" s="8"/>
      <c r="K74" s="8"/>
      <c r="L74" s="27">
        <v>97</v>
      </c>
    </row>
    <row r="75" spans="1:12" x14ac:dyDescent="0.25">
      <c r="A75" s="27">
        <f t="shared" si="0"/>
        <v>7</v>
      </c>
      <c r="B75" s="36" t="s">
        <v>205</v>
      </c>
      <c r="C75" s="37" t="s">
        <v>239</v>
      </c>
      <c r="D75" s="34" t="s">
        <v>206</v>
      </c>
      <c r="E75" s="34" t="s">
        <v>204</v>
      </c>
      <c r="F75" s="3"/>
      <c r="G75" s="8"/>
      <c r="H75" s="8"/>
      <c r="I75" s="8"/>
      <c r="J75" s="8"/>
      <c r="K75" s="8"/>
      <c r="L75" s="27">
        <v>97</v>
      </c>
    </row>
    <row r="76" spans="1:12" x14ac:dyDescent="0.25">
      <c r="A76" s="27">
        <f t="shared" si="0"/>
        <v>11</v>
      </c>
      <c r="B76" s="2" t="s">
        <v>60</v>
      </c>
      <c r="C76" s="2" t="s">
        <v>61</v>
      </c>
      <c r="D76" s="2" t="s">
        <v>9</v>
      </c>
      <c r="E76" s="2" t="s">
        <v>137</v>
      </c>
      <c r="F76" s="3"/>
      <c r="G76" s="8"/>
      <c r="H76" s="8"/>
      <c r="I76" s="8"/>
      <c r="J76" s="8"/>
      <c r="K76" s="8"/>
      <c r="L76" s="27">
        <v>96</v>
      </c>
    </row>
    <row r="77" spans="1:12" x14ac:dyDescent="0.25">
      <c r="A77" s="27">
        <f t="shared" si="0"/>
        <v>11</v>
      </c>
      <c r="B77" s="1" t="s">
        <v>5</v>
      </c>
      <c r="C77" s="1" t="s">
        <v>17</v>
      </c>
      <c r="D77" s="1" t="s">
        <v>191</v>
      </c>
      <c r="E77" s="1" t="s">
        <v>113</v>
      </c>
      <c r="F77" s="3"/>
      <c r="G77" s="8"/>
      <c r="H77" s="8"/>
      <c r="I77" s="8"/>
      <c r="J77" s="8"/>
      <c r="K77" s="8"/>
      <c r="L77" s="27">
        <v>96</v>
      </c>
    </row>
    <row r="78" spans="1:12" x14ac:dyDescent="0.25">
      <c r="A78" s="27">
        <f t="shared" si="0"/>
        <v>11</v>
      </c>
      <c r="B78" s="2" t="s">
        <v>13</v>
      </c>
      <c r="C78" s="2" t="s">
        <v>160</v>
      </c>
      <c r="D78" s="2" t="s">
        <v>14</v>
      </c>
      <c r="E78" s="2" t="s">
        <v>139</v>
      </c>
      <c r="F78" s="3"/>
      <c r="G78" s="8"/>
      <c r="H78" s="8"/>
      <c r="I78" s="8"/>
      <c r="J78" s="8"/>
      <c r="K78" s="8"/>
      <c r="L78" s="27">
        <v>96</v>
      </c>
    </row>
    <row r="79" spans="1:12" x14ac:dyDescent="0.25">
      <c r="A79" s="27">
        <f t="shared" si="0"/>
        <v>11</v>
      </c>
      <c r="B79" s="33" t="s">
        <v>52</v>
      </c>
      <c r="C79" s="32" t="s">
        <v>196</v>
      </c>
      <c r="D79" s="33" t="s">
        <v>197</v>
      </c>
      <c r="E79" s="33" t="s">
        <v>198</v>
      </c>
      <c r="F79" s="3"/>
      <c r="G79" s="8"/>
      <c r="H79" s="8"/>
      <c r="I79" s="8"/>
      <c r="J79" s="8"/>
      <c r="K79" s="8"/>
      <c r="L79" s="27">
        <v>96</v>
      </c>
    </row>
    <row r="80" spans="1:12" x14ac:dyDescent="0.25">
      <c r="A80" s="27">
        <f t="shared" si="0"/>
        <v>11</v>
      </c>
      <c r="B80" s="65" t="s">
        <v>52</v>
      </c>
      <c r="C80" s="1" t="s">
        <v>164</v>
      </c>
      <c r="D80" s="58" t="s">
        <v>165</v>
      </c>
      <c r="E80" s="65" t="s">
        <v>166</v>
      </c>
      <c r="F80" s="3"/>
      <c r="G80" s="8"/>
      <c r="H80" s="8"/>
      <c r="I80" s="8"/>
      <c r="J80" s="8"/>
      <c r="K80" s="8"/>
      <c r="L80" s="27">
        <v>96</v>
      </c>
    </row>
    <row r="81" spans="1:12" x14ac:dyDescent="0.25">
      <c r="A81" s="27">
        <f t="shared" si="0"/>
        <v>11</v>
      </c>
      <c r="B81" s="36" t="s">
        <v>98</v>
      </c>
      <c r="C81" s="37" t="s">
        <v>275</v>
      </c>
      <c r="D81" s="34" t="s">
        <v>97</v>
      </c>
      <c r="E81" s="34" t="s">
        <v>103</v>
      </c>
      <c r="F81" s="3"/>
      <c r="G81" s="8"/>
      <c r="H81" s="8"/>
      <c r="I81" s="8"/>
      <c r="J81" s="8"/>
      <c r="K81" s="8"/>
      <c r="L81" s="27">
        <v>96</v>
      </c>
    </row>
    <row r="82" spans="1:12" x14ac:dyDescent="0.25">
      <c r="A82" s="27">
        <f t="shared" si="0"/>
        <v>11</v>
      </c>
      <c r="B82" s="39" t="s">
        <v>52</v>
      </c>
      <c r="C82" s="33" t="s">
        <v>184</v>
      </c>
      <c r="D82" s="33" t="s">
        <v>62</v>
      </c>
      <c r="E82" s="33" t="s">
        <v>185</v>
      </c>
      <c r="F82" s="3"/>
      <c r="G82" s="8"/>
      <c r="H82" s="8"/>
      <c r="I82" s="8"/>
      <c r="J82" s="8"/>
      <c r="K82" s="8"/>
      <c r="L82" s="27">
        <v>96</v>
      </c>
    </row>
    <row r="83" spans="1:12" x14ac:dyDescent="0.25">
      <c r="A83" s="27">
        <f t="shared" si="0"/>
        <v>11</v>
      </c>
      <c r="B83" s="33" t="s">
        <v>53</v>
      </c>
      <c r="C83" s="32" t="s">
        <v>167</v>
      </c>
      <c r="D83" s="38" t="s">
        <v>169</v>
      </c>
      <c r="E83" s="33" t="s">
        <v>168</v>
      </c>
      <c r="F83" s="3"/>
      <c r="G83" s="8"/>
      <c r="H83" s="8"/>
      <c r="I83" s="8"/>
      <c r="J83" s="8"/>
      <c r="K83" s="8"/>
      <c r="L83" s="27">
        <v>96</v>
      </c>
    </row>
    <row r="84" spans="1:12" x14ac:dyDescent="0.25">
      <c r="A84" s="27">
        <f t="shared" si="0"/>
        <v>19</v>
      </c>
      <c r="B84" s="65" t="s">
        <v>10</v>
      </c>
      <c r="C84" s="61" t="s">
        <v>152</v>
      </c>
      <c r="D84" s="61" t="s">
        <v>66</v>
      </c>
      <c r="E84" s="61" t="s">
        <v>107</v>
      </c>
      <c r="F84" s="3"/>
      <c r="G84" s="8"/>
      <c r="H84" s="8"/>
      <c r="I84" s="8"/>
      <c r="J84" s="8"/>
      <c r="K84" s="8"/>
      <c r="L84" s="27">
        <v>95</v>
      </c>
    </row>
    <row r="85" spans="1:12" x14ac:dyDescent="0.25">
      <c r="A85" s="27">
        <f t="shared" si="0"/>
        <v>19</v>
      </c>
      <c r="B85" s="2" t="s">
        <v>10</v>
      </c>
      <c r="C85" s="1" t="s">
        <v>59</v>
      </c>
      <c r="D85" s="1" t="s">
        <v>49</v>
      </c>
      <c r="E85" s="1" t="s">
        <v>136</v>
      </c>
      <c r="F85" s="3"/>
      <c r="G85" s="8"/>
      <c r="H85" s="8"/>
      <c r="I85" s="8"/>
      <c r="J85" s="8"/>
      <c r="K85" s="8"/>
      <c r="L85" s="27">
        <v>95</v>
      </c>
    </row>
    <row r="86" spans="1:12" x14ac:dyDescent="0.25">
      <c r="A86" s="27">
        <f t="shared" si="0"/>
        <v>19</v>
      </c>
      <c r="B86" s="1" t="s">
        <v>8</v>
      </c>
      <c r="C86" s="1" t="s">
        <v>18</v>
      </c>
      <c r="D86" s="1" t="s">
        <v>193</v>
      </c>
      <c r="E86" s="1" t="s">
        <v>106</v>
      </c>
      <c r="F86" s="3"/>
      <c r="G86" s="8"/>
      <c r="H86" s="8"/>
      <c r="I86" s="8"/>
      <c r="J86" s="8"/>
      <c r="K86" s="8"/>
      <c r="L86" s="27">
        <v>95</v>
      </c>
    </row>
    <row r="87" spans="1:12" x14ac:dyDescent="0.25">
      <c r="A87" s="27">
        <f t="shared" si="0"/>
        <v>19</v>
      </c>
      <c r="B87" s="33" t="s">
        <v>52</v>
      </c>
      <c r="C87" s="32" t="s">
        <v>252</v>
      </c>
      <c r="D87" s="33" t="s">
        <v>259</v>
      </c>
      <c r="E87" s="33" t="s">
        <v>253</v>
      </c>
      <c r="F87" s="3"/>
      <c r="G87" s="8"/>
      <c r="H87" s="8"/>
      <c r="I87" s="8"/>
      <c r="J87" s="8"/>
      <c r="K87" s="8"/>
      <c r="L87" s="27">
        <v>95</v>
      </c>
    </row>
    <row r="88" spans="1:12" x14ac:dyDescent="0.25">
      <c r="A88" s="27">
        <f t="shared" si="0"/>
        <v>19</v>
      </c>
      <c r="B88" s="65" t="s">
        <v>51</v>
      </c>
      <c r="C88" s="1" t="s">
        <v>223</v>
      </c>
      <c r="D88" s="58" t="s">
        <v>224</v>
      </c>
      <c r="E88" s="65" t="s">
        <v>150</v>
      </c>
      <c r="F88" s="3"/>
      <c r="G88" s="8"/>
      <c r="H88" s="8"/>
      <c r="I88" s="8"/>
      <c r="J88" s="8"/>
      <c r="K88" s="8"/>
      <c r="L88" s="27">
        <v>95</v>
      </c>
    </row>
    <row r="89" spans="1:12" x14ac:dyDescent="0.25">
      <c r="A89" s="27">
        <f t="shared" si="0"/>
        <v>24</v>
      </c>
      <c r="B89" s="65" t="s">
        <v>52</v>
      </c>
      <c r="C89" s="61" t="s">
        <v>82</v>
      </c>
      <c r="D89" s="61" t="s">
        <v>66</v>
      </c>
      <c r="E89" s="61" t="s">
        <v>104</v>
      </c>
      <c r="F89" s="3"/>
      <c r="G89" s="8"/>
      <c r="H89" s="8"/>
      <c r="I89" s="8"/>
      <c r="J89" s="8"/>
      <c r="K89" s="8"/>
      <c r="L89" s="27">
        <v>94</v>
      </c>
    </row>
    <row r="90" spans="1:12" x14ac:dyDescent="0.25">
      <c r="A90" s="27">
        <f t="shared" si="0"/>
        <v>24</v>
      </c>
      <c r="B90" s="65" t="s">
        <v>94</v>
      </c>
      <c r="C90" s="1" t="s">
        <v>280</v>
      </c>
      <c r="D90" s="58" t="s">
        <v>226</v>
      </c>
      <c r="E90" s="65" t="s">
        <v>227</v>
      </c>
      <c r="F90" s="3"/>
      <c r="G90" s="8"/>
      <c r="H90" s="8"/>
      <c r="I90" s="8"/>
      <c r="J90" s="8"/>
      <c r="K90" s="8"/>
      <c r="L90" s="27">
        <v>94</v>
      </c>
    </row>
    <row r="91" spans="1:12" x14ac:dyDescent="0.25">
      <c r="A91" s="27">
        <f t="shared" si="0"/>
        <v>24</v>
      </c>
      <c r="B91" s="65" t="s">
        <v>176</v>
      </c>
      <c r="C91" s="1" t="s">
        <v>241</v>
      </c>
      <c r="D91" s="58" t="s">
        <v>175</v>
      </c>
      <c r="E91" s="65" t="s">
        <v>177</v>
      </c>
      <c r="F91" s="3"/>
      <c r="G91" s="8"/>
      <c r="H91" s="8"/>
      <c r="I91" s="8"/>
      <c r="J91" s="8"/>
      <c r="K91" s="8"/>
      <c r="L91" s="27">
        <v>94</v>
      </c>
    </row>
    <row r="92" spans="1:12" x14ac:dyDescent="0.25">
      <c r="A92" s="27">
        <f t="shared" si="0"/>
        <v>24</v>
      </c>
      <c r="B92" s="65" t="s">
        <v>176</v>
      </c>
      <c r="C92" s="1" t="s">
        <v>234</v>
      </c>
      <c r="D92" s="58" t="s">
        <v>175</v>
      </c>
      <c r="E92" s="65" t="s">
        <v>235</v>
      </c>
      <c r="F92" s="3"/>
      <c r="G92" s="8"/>
      <c r="H92" s="8"/>
      <c r="I92" s="8"/>
      <c r="J92" s="8"/>
      <c r="K92" s="8"/>
      <c r="L92" s="27">
        <v>94</v>
      </c>
    </row>
    <row r="93" spans="1:12" x14ac:dyDescent="0.25">
      <c r="A93" s="27">
        <f t="shared" si="0"/>
        <v>24</v>
      </c>
      <c r="B93" s="65" t="s">
        <v>231</v>
      </c>
      <c r="C93" s="65" t="s">
        <v>240</v>
      </c>
      <c r="D93" s="58" t="s">
        <v>232</v>
      </c>
      <c r="E93" s="65" t="s">
        <v>233</v>
      </c>
      <c r="F93" s="3"/>
      <c r="G93" s="8"/>
      <c r="H93" s="8"/>
      <c r="I93" s="8"/>
      <c r="J93" s="8"/>
      <c r="K93" s="8"/>
      <c r="L93" s="27">
        <v>94</v>
      </c>
    </row>
    <row r="94" spans="1:12" x14ac:dyDescent="0.25">
      <c r="A94" s="27">
        <f t="shared" si="0"/>
        <v>29</v>
      </c>
      <c r="B94" s="33" t="s">
        <v>172</v>
      </c>
      <c r="C94" s="37" t="s">
        <v>242</v>
      </c>
      <c r="D94" s="33" t="s">
        <v>173</v>
      </c>
      <c r="E94" s="33" t="s">
        <v>174</v>
      </c>
      <c r="F94" s="3"/>
      <c r="G94" s="8"/>
      <c r="H94" s="8"/>
      <c r="I94" s="8"/>
      <c r="J94" s="8"/>
      <c r="K94" s="8"/>
      <c r="L94" s="27">
        <v>93</v>
      </c>
    </row>
    <row r="95" spans="1:12" x14ac:dyDescent="0.25">
      <c r="A95" s="27">
        <f t="shared" si="0"/>
        <v>29</v>
      </c>
      <c r="B95" s="33" t="s">
        <v>52</v>
      </c>
      <c r="C95" s="32" t="s">
        <v>299</v>
      </c>
      <c r="D95" s="33" t="s">
        <v>100</v>
      </c>
      <c r="E95" s="33" t="s">
        <v>298</v>
      </c>
      <c r="F95" s="3"/>
      <c r="G95" s="8"/>
      <c r="H95" s="8"/>
      <c r="I95" s="8"/>
      <c r="J95" s="8"/>
      <c r="K95" s="8"/>
      <c r="L95" s="27">
        <v>93</v>
      </c>
    </row>
    <row r="96" spans="1:12" x14ac:dyDescent="0.25">
      <c r="A96" s="27">
        <f t="shared" si="0"/>
        <v>31</v>
      </c>
      <c r="B96" s="2" t="s">
        <v>22</v>
      </c>
      <c r="C96" s="2" t="s">
        <v>21</v>
      </c>
      <c r="D96" s="2" t="s">
        <v>23</v>
      </c>
      <c r="E96" s="2" t="s">
        <v>111</v>
      </c>
      <c r="F96" s="3"/>
      <c r="G96" s="8"/>
      <c r="H96" s="8"/>
      <c r="I96" s="8"/>
      <c r="J96" s="8"/>
      <c r="K96" s="8"/>
      <c r="L96" s="27">
        <v>92</v>
      </c>
    </row>
    <row r="97" spans="1:12" x14ac:dyDescent="0.25">
      <c r="A97" s="27">
        <f t="shared" si="0"/>
        <v>32</v>
      </c>
      <c r="B97" s="71" t="s">
        <v>53</v>
      </c>
      <c r="C97" s="61" t="s">
        <v>149</v>
      </c>
      <c r="D97" s="54" t="s">
        <v>194</v>
      </c>
      <c r="E97" s="54" t="s">
        <v>148</v>
      </c>
      <c r="F97" s="3"/>
      <c r="G97" s="8"/>
      <c r="H97" s="8"/>
      <c r="I97" s="8"/>
      <c r="J97" s="8"/>
      <c r="K97" s="8"/>
      <c r="L97" s="27">
        <v>88</v>
      </c>
    </row>
    <row r="98" spans="1:12" x14ac:dyDescent="0.25">
      <c r="A98" s="27">
        <f t="shared" si="0"/>
        <v>32</v>
      </c>
      <c r="B98" s="61" t="s">
        <v>51</v>
      </c>
      <c r="C98" s="61" t="s">
        <v>89</v>
      </c>
      <c r="D98" s="54" t="s">
        <v>90</v>
      </c>
      <c r="E98" s="54" t="s">
        <v>151</v>
      </c>
      <c r="F98" s="3"/>
      <c r="G98" s="8"/>
      <c r="H98" s="8"/>
      <c r="I98" s="8"/>
      <c r="J98" s="8"/>
      <c r="K98" s="8"/>
      <c r="L98" s="27">
        <v>88</v>
      </c>
    </row>
    <row r="99" spans="1:12" ht="30" x14ac:dyDescent="0.25">
      <c r="A99" s="27">
        <f t="shared" si="0"/>
        <v>32</v>
      </c>
      <c r="B99" s="39" t="s">
        <v>186</v>
      </c>
      <c r="C99" s="40" t="s">
        <v>188</v>
      </c>
      <c r="D99" s="33" t="s">
        <v>189</v>
      </c>
      <c r="E99" s="33" t="s">
        <v>187</v>
      </c>
      <c r="F99" s="3"/>
      <c r="G99" s="8"/>
      <c r="H99" s="8"/>
      <c r="I99" s="8"/>
      <c r="J99" s="8"/>
      <c r="K99" s="8"/>
      <c r="L99" s="27">
        <v>88</v>
      </c>
    </row>
    <row r="100" spans="1:12" x14ac:dyDescent="0.25">
      <c r="A100" s="27">
        <f t="shared" si="0"/>
        <v>35</v>
      </c>
      <c r="B100" s="2" t="s">
        <v>10</v>
      </c>
      <c r="C100" s="2" t="s">
        <v>11</v>
      </c>
      <c r="D100" s="2" t="s">
        <v>12</v>
      </c>
      <c r="E100" s="2" t="s">
        <v>138</v>
      </c>
      <c r="F100" s="3"/>
      <c r="G100" s="8"/>
      <c r="H100" s="8"/>
      <c r="I100" s="8"/>
      <c r="J100" s="8"/>
      <c r="K100" s="8"/>
      <c r="L100" s="27">
        <v>84</v>
      </c>
    </row>
    <row r="101" spans="1:12" x14ac:dyDescent="0.25">
      <c r="A101" s="27">
        <f t="shared" si="0"/>
        <v>36</v>
      </c>
      <c r="B101" s="33" t="s">
        <v>55</v>
      </c>
      <c r="C101" s="33" t="s">
        <v>54</v>
      </c>
      <c r="D101" s="33" t="s">
        <v>69</v>
      </c>
      <c r="E101" s="33" t="s">
        <v>141</v>
      </c>
      <c r="F101" s="3"/>
      <c r="G101" s="8"/>
      <c r="H101" s="8"/>
      <c r="I101" s="8"/>
      <c r="J101" s="8"/>
      <c r="K101" s="8"/>
      <c r="L101" s="27">
        <v>83</v>
      </c>
    </row>
    <row r="102" spans="1:12" x14ac:dyDescent="0.25">
      <c r="A102" s="27">
        <f t="shared" si="0"/>
        <v>37</v>
      </c>
      <c r="B102" s="36" t="s">
        <v>199</v>
      </c>
      <c r="C102" s="37" t="s">
        <v>200</v>
      </c>
      <c r="D102" s="34" t="s">
        <v>202</v>
      </c>
      <c r="E102" s="34" t="s">
        <v>201</v>
      </c>
      <c r="F102" s="3"/>
      <c r="G102" s="8"/>
      <c r="H102" s="8"/>
      <c r="I102" s="8"/>
      <c r="J102" s="8"/>
      <c r="K102" s="8"/>
      <c r="L102" s="27">
        <v>78</v>
      </c>
    </row>
    <row r="103" spans="1:12" x14ac:dyDescent="0.25">
      <c r="A103" s="27">
        <f t="shared" si="0"/>
        <v>38</v>
      </c>
      <c r="B103" s="33" t="s">
        <v>98</v>
      </c>
      <c r="C103" s="37" t="s">
        <v>274</v>
      </c>
      <c r="D103" s="33" t="s">
        <v>97</v>
      </c>
      <c r="E103" s="33" t="s">
        <v>273</v>
      </c>
      <c r="F103" s="3"/>
      <c r="G103" s="8"/>
      <c r="H103" s="8"/>
      <c r="I103" s="8"/>
      <c r="J103" s="8"/>
      <c r="K103" s="8"/>
      <c r="L103" s="27">
        <v>76</v>
      </c>
    </row>
    <row r="104" spans="1:12" x14ac:dyDescent="0.25">
      <c r="A104" s="27">
        <f t="shared" si="0"/>
        <v>39</v>
      </c>
      <c r="B104" s="33" t="s">
        <v>10</v>
      </c>
      <c r="C104" s="32" t="s">
        <v>58</v>
      </c>
      <c r="D104" s="33" t="s">
        <v>195</v>
      </c>
      <c r="E104" s="33" t="s">
        <v>110</v>
      </c>
      <c r="F104" s="3"/>
      <c r="G104" s="8"/>
      <c r="H104" s="8"/>
      <c r="I104" s="8"/>
      <c r="J104" s="8"/>
      <c r="K104" s="8"/>
      <c r="L104" s="27">
        <v>75</v>
      </c>
    </row>
    <row r="105" spans="1:12" x14ac:dyDescent="0.25">
      <c r="A105" s="27">
        <f t="shared" si="0"/>
        <v>40</v>
      </c>
      <c r="B105" s="65" t="s">
        <v>52</v>
      </c>
      <c r="C105" s="1" t="s">
        <v>238</v>
      </c>
      <c r="D105" s="58" t="s">
        <v>237</v>
      </c>
      <c r="E105" s="65" t="s">
        <v>236</v>
      </c>
      <c r="F105" s="3"/>
      <c r="G105" s="8"/>
      <c r="H105" s="8"/>
      <c r="I105" s="8"/>
      <c r="J105" s="8"/>
      <c r="K105" s="8"/>
      <c r="L105" s="27">
        <v>73</v>
      </c>
    </row>
  </sheetData>
  <autoFilter ref="A1:CF63">
    <sortState ref="A2:CF63">
      <sortCondition ref="A2:A63"/>
    </sortState>
  </autoFilter>
  <sortState ref="B100:L161">
    <sortCondition descending="1" ref="L100:L16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defaultRowHeight="15" x14ac:dyDescent="0.25"/>
  <cols>
    <col min="1" max="1" width="12.5703125" style="14" bestFit="1" customWidth="1"/>
    <col min="2" max="2" width="25.7109375" bestFit="1" customWidth="1"/>
    <col min="3" max="3" width="36.28515625" customWidth="1"/>
    <col min="4" max="4" width="27.5703125" customWidth="1"/>
    <col min="5" max="5" width="5.7109375" style="22" bestFit="1" customWidth="1"/>
  </cols>
  <sheetData>
    <row r="1" spans="1:5" x14ac:dyDescent="0.25">
      <c r="A1" s="13" t="s">
        <v>72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25">
      <c r="A2" s="9">
        <f t="shared" ref="A2:A33" si="0">RANK(E2,$E$2:$E$56)</f>
        <v>1</v>
      </c>
      <c r="B2" s="12" t="s">
        <v>5</v>
      </c>
      <c r="C2" s="12" t="s">
        <v>19</v>
      </c>
      <c r="D2" s="12" t="s">
        <v>6</v>
      </c>
      <c r="E2" s="12">
        <v>100</v>
      </c>
    </row>
    <row r="3" spans="1:5" x14ac:dyDescent="0.25">
      <c r="A3" s="9">
        <f t="shared" si="0"/>
        <v>1</v>
      </c>
      <c r="B3" s="12" t="s">
        <v>60</v>
      </c>
      <c r="C3" s="12" t="s">
        <v>61</v>
      </c>
      <c r="D3" s="12" t="s">
        <v>9</v>
      </c>
      <c r="E3" s="12">
        <v>100</v>
      </c>
    </row>
    <row r="4" spans="1:5" x14ac:dyDescent="0.25">
      <c r="A4" s="9">
        <f t="shared" si="0"/>
        <v>3</v>
      </c>
      <c r="B4" s="12" t="s">
        <v>51</v>
      </c>
      <c r="C4" s="12" t="s">
        <v>50</v>
      </c>
      <c r="D4" s="12" t="s">
        <v>49</v>
      </c>
      <c r="E4" s="12">
        <v>99</v>
      </c>
    </row>
    <row r="5" spans="1:5" x14ac:dyDescent="0.25">
      <c r="A5" s="9">
        <f t="shared" si="0"/>
        <v>3</v>
      </c>
      <c r="B5" s="12" t="s">
        <v>10</v>
      </c>
      <c r="C5" s="12" t="s">
        <v>152</v>
      </c>
      <c r="D5" s="12" t="s">
        <v>66</v>
      </c>
      <c r="E5" s="12">
        <v>99</v>
      </c>
    </row>
    <row r="6" spans="1:5" x14ac:dyDescent="0.25">
      <c r="A6" s="9">
        <f t="shared" si="0"/>
        <v>3</v>
      </c>
      <c r="B6" s="12" t="s">
        <v>52</v>
      </c>
      <c r="C6" s="12" t="s">
        <v>82</v>
      </c>
      <c r="D6" s="12" t="s">
        <v>66</v>
      </c>
      <c r="E6" s="12">
        <v>99</v>
      </c>
    </row>
    <row r="7" spans="1:5" x14ac:dyDescent="0.25">
      <c r="A7" s="9">
        <f t="shared" si="0"/>
        <v>3</v>
      </c>
      <c r="B7" s="12" t="s">
        <v>53</v>
      </c>
      <c r="C7" s="12" t="s">
        <v>101</v>
      </c>
      <c r="D7" s="12" t="s">
        <v>67</v>
      </c>
      <c r="E7" s="12">
        <v>99</v>
      </c>
    </row>
    <row r="8" spans="1:5" x14ac:dyDescent="0.25">
      <c r="A8" s="9">
        <f t="shared" si="0"/>
        <v>3</v>
      </c>
      <c r="B8" s="12" t="s">
        <v>57</v>
      </c>
      <c r="C8" s="12" t="s">
        <v>56</v>
      </c>
      <c r="D8" s="12" t="s">
        <v>84</v>
      </c>
      <c r="E8" s="12">
        <v>99</v>
      </c>
    </row>
    <row r="9" spans="1:5" x14ac:dyDescent="0.25">
      <c r="A9" s="9">
        <f t="shared" si="0"/>
        <v>3</v>
      </c>
      <c r="B9" s="12" t="s">
        <v>52</v>
      </c>
      <c r="C9" s="12" t="s">
        <v>254</v>
      </c>
      <c r="D9" s="12" t="s">
        <v>171</v>
      </c>
      <c r="E9" s="12">
        <v>99</v>
      </c>
    </row>
    <row r="10" spans="1:5" x14ac:dyDescent="0.25">
      <c r="A10" s="9">
        <f t="shared" si="0"/>
        <v>9</v>
      </c>
      <c r="B10" s="12" t="s">
        <v>5</v>
      </c>
      <c r="C10" s="12" t="s">
        <v>17</v>
      </c>
      <c r="D10" s="12" t="s">
        <v>191</v>
      </c>
      <c r="E10" s="12">
        <v>98</v>
      </c>
    </row>
    <row r="11" spans="1:5" x14ac:dyDescent="0.25">
      <c r="A11" s="9">
        <f t="shared" si="0"/>
        <v>9</v>
      </c>
      <c r="B11" s="12" t="s">
        <v>10</v>
      </c>
      <c r="C11" s="12" t="s">
        <v>59</v>
      </c>
      <c r="D11" s="12" t="s">
        <v>49</v>
      </c>
      <c r="E11" s="12">
        <v>98</v>
      </c>
    </row>
    <row r="12" spans="1:5" x14ac:dyDescent="0.25">
      <c r="A12" s="9">
        <f t="shared" si="0"/>
        <v>9</v>
      </c>
      <c r="B12" s="12" t="s">
        <v>13</v>
      </c>
      <c r="C12" s="12" t="s">
        <v>160</v>
      </c>
      <c r="D12" s="12" t="s">
        <v>14</v>
      </c>
      <c r="E12" s="12">
        <v>98</v>
      </c>
    </row>
    <row r="13" spans="1:5" x14ac:dyDescent="0.25">
      <c r="A13" s="9">
        <f t="shared" si="0"/>
        <v>9</v>
      </c>
      <c r="B13" s="12" t="s">
        <v>52</v>
      </c>
      <c r="C13" s="12" t="s">
        <v>182</v>
      </c>
      <c r="D13" s="12" t="s">
        <v>62</v>
      </c>
      <c r="E13" s="12">
        <v>98</v>
      </c>
    </row>
    <row r="14" spans="1:5" x14ac:dyDescent="0.25">
      <c r="A14" s="9">
        <f t="shared" si="0"/>
        <v>9</v>
      </c>
      <c r="B14" s="12" t="s">
        <v>172</v>
      </c>
      <c r="C14" s="12" t="s">
        <v>242</v>
      </c>
      <c r="D14" s="12" t="s">
        <v>173</v>
      </c>
      <c r="E14" s="12">
        <v>98</v>
      </c>
    </row>
    <row r="15" spans="1:5" x14ac:dyDescent="0.25">
      <c r="A15" s="9">
        <f t="shared" si="0"/>
        <v>9</v>
      </c>
      <c r="B15" s="12" t="s">
        <v>94</v>
      </c>
      <c r="C15" s="12" t="s">
        <v>99</v>
      </c>
      <c r="D15" s="12" t="s">
        <v>100</v>
      </c>
      <c r="E15" s="12">
        <v>98</v>
      </c>
    </row>
    <row r="16" spans="1:5" x14ac:dyDescent="0.25">
      <c r="A16" s="9">
        <f t="shared" si="0"/>
        <v>9</v>
      </c>
      <c r="B16" s="12" t="s">
        <v>52</v>
      </c>
      <c r="C16" s="12" t="s">
        <v>196</v>
      </c>
      <c r="D16" s="12" t="s">
        <v>197</v>
      </c>
      <c r="E16" s="12">
        <v>98</v>
      </c>
    </row>
    <row r="17" spans="1:5" x14ac:dyDescent="0.25">
      <c r="A17" s="9">
        <f t="shared" si="0"/>
        <v>9</v>
      </c>
      <c r="B17" s="12" t="s">
        <v>52</v>
      </c>
      <c r="C17" s="12" t="s">
        <v>183</v>
      </c>
      <c r="D17" s="12" t="s">
        <v>62</v>
      </c>
      <c r="E17" s="12">
        <v>98</v>
      </c>
    </row>
    <row r="18" spans="1:5" x14ac:dyDescent="0.25">
      <c r="A18" s="9">
        <f t="shared" si="0"/>
        <v>17</v>
      </c>
      <c r="B18" s="12" t="s">
        <v>7</v>
      </c>
      <c r="C18" s="12" t="s">
        <v>20</v>
      </c>
      <c r="D18" s="12" t="s">
        <v>192</v>
      </c>
      <c r="E18" s="12">
        <v>97</v>
      </c>
    </row>
    <row r="19" spans="1:5" x14ac:dyDescent="0.25">
      <c r="A19" s="9">
        <f t="shared" si="0"/>
        <v>17</v>
      </c>
      <c r="B19" s="12" t="s">
        <v>52</v>
      </c>
      <c r="C19" s="12" t="s">
        <v>164</v>
      </c>
      <c r="D19" s="12" t="s">
        <v>165</v>
      </c>
      <c r="E19" s="12">
        <v>97</v>
      </c>
    </row>
    <row r="20" spans="1:5" x14ac:dyDescent="0.25">
      <c r="A20" s="9">
        <f t="shared" si="0"/>
        <v>17</v>
      </c>
      <c r="B20" s="12" t="s">
        <v>10</v>
      </c>
      <c r="C20" s="12" t="s">
        <v>147</v>
      </c>
      <c r="D20" s="12" t="s">
        <v>83</v>
      </c>
      <c r="E20" s="12">
        <v>97</v>
      </c>
    </row>
    <row r="21" spans="1:5" x14ac:dyDescent="0.25">
      <c r="A21" s="9">
        <f t="shared" si="0"/>
        <v>20</v>
      </c>
      <c r="B21" s="12" t="s">
        <v>10</v>
      </c>
      <c r="C21" s="12" t="s">
        <v>11</v>
      </c>
      <c r="D21" s="12" t="s">
        <v>12</v>
      </c>
      <c r="E21" s="12">
        <v>96</v>
      </c>
    </row>
    <row r="22" spans="1:5" x14ac:dyDescent="0.25">
      <c r="A22" s="9">
        <f t="shared" si="0"/>
        <v>20</v>
      </c>
      <c r="B22" s="12" t="s">
        <v>98</v>
      </c>
      <c r="C22" s="12" t="s">
        <v>96</v>
      </c>
      <c r="D22" s="12" t="s">
        <v>97</v>
      </c>
      <c r="E22" s="12">
        <v>96</v>
      </c>
    </row>
    <row r="23" spans="1:5" x14ac:dyDescent="0.25">
      <c r="A23" s="9">
        <f t="shared" si="0"/>
        <v>20</v>
      </c>
      <c r="B23" s="12" t="s">
        <v>53</v>
      </c>
      <c r="C23" s="12" t="s">
        <v>167</v>
      </c>
      <c r="D23" s="12" t="s">
        <v>169</v>
      </c>
      <c r="E23" s="12">
        <v>96</v>
      </c>
    </row>
    <row r="24" spans="1:5" x14ac:dyDescent="0.25">
      <c r="A24" s="9">
        <f t="shared" si="0"/>
        <v>20</v>
      </c>
      <c r="B24" s="12" t="s">
        <v>52</v>
      </c>
      <c r="C24" s="12" t="s">
        <v>184</v>
      </c>
      <c r="D24" s="12" t="s">
        <v>62</v>
      </c>
      <c r="E24" s="12">
        <v>96</v>
      </c>
    </row>
    <row r="25" spans="1:5" x14ac:dyDescent="0.25">
      <c r="A25" s="9">
        <f t="shared" si="0"/>
        <v>20</v>
      </c>
      <c r="B25" s="12" t="s">
        <v>63</v>
      </c>
      <c r="C25" s="12" t="s">
        <v>64</v>
      </c>
      <c r="D25" s="12" t="s">
        <v>65</v>
      </c>
      <c r="E25" s="12">
        <v>96</v>
      </c>
    </row>
    <row r="26" spans="1:5" x14ac:dyDescent="0.25">
      <c r="A26" s="9">
        <f t="shared" si="0"/>
        <v>20</v>
      </c>
      <c r="B26" s="12" t="s">
        <v>5</v>
      </c>
      <c r="C26" s="12" t="s">
        <v>207</v>
      </c>
      <c r="D26" s="12" t="s">
        <v>208</v>
      </c>
      <c r="E26" s="12">
        <v>96</v>
      </c>
    </row>
    <row r="27" spans="1:5" x14ac:dyDescent="0.25">
      <c r="A27" s="9">
        <f t="shared" si="0"/>
        <v>20</v>
      </c>
      <c r="B27" s="12" t="s">
        <v>52</v>
      </c>
      <c r="C27" s="12" t="s">
        <v>252</v>
      </c>
      <c r="D27" s="12" t="s">
        <v>259</v>
      </c>
      <c r="E27" s="12">
        <v>96</v>
      </c>
    </row>
    <row r="28" spans="1:5" x14ac:dyDescent="0.25">
      <c r="A28" s="9">
        <f t="shared" si="0"/>
        <v>27</v>
      </c>
      <c r="B28" s="12" t="s">
        <v>22</v>
      </c>
      <c r="C28" s="12" t="s">
        <v>21</v>
      </c>
      <c r="D28" s="12" t="s">
        <v>23</v>
      </c>
      <c r="E28" s="12">
        <v>95</v>
      </c>
    </row>
    <row r="29" spans="1:5" x14ac:dyDescent="0.25">
      <c r="A29" s="9">
        <f t="shared" si="0"/>
        <v>27</v>
      </c>
      <c r="B29" s="12" t="s">
        <v>24</v>
      </c>
      <c r="C29" s="12" t="s">
        <v>159</v>
      </c>
      <c r="D29" s="12" t="s">
        <v>68</v>
      </c>
      <c r="E29" s="12">
        <v>95</v>
      </c>
    </row>
    <row r="30" spans="1:5" x14ac:dyDescent="0.25">
      <c r="A30" s="9">
        <f t="shared" si="0"/>
        <v>27</v>
      </c>
      <c r="B30" s="12" t="s">
        <v>53</v>
      </c>
      <c r="C30" s="12" t="s">
        <v>149</v>
      </c>
      <c r="D30" s="12" t="s">
        <v>194</v>
      </c>
      <c r="E30" s="12">
        <v>95</v>
      </c>
    </row>
    <row r="31" spans="1:5" x14ac:dyDescent="0.25">
      <c r="A31" s="9">
        <f t="shared" si="0"/>
        <v>27</v>
      </c>
      <c r="B31" s="12" t="s">
        <v>8</v>
      </c>
      <c r="C31" s="12" t="s">
        <v>18</v>
      </c>
      <c r="D31" s="12" t="s">
        <v>193</v>
      </c>
      <c r="E31" s="12">
        <v>95</v>
      </c>
    </row>
    <row r="32" spans="1:5" x14ac:dyDescent="0.25">
      <c r="A32" s="9">
        <f t="shared" si="0"/>
        <v>27</v>
      </c>
      <c r="B32" s="12" t="s">
        <v>10</v>
      </c>
      <c r="C32" s="12" t="s">
        <v>58</v>
      </c>
      <c r="D32" s="12" t="s">
        <v>195</v>
      </c>
      <c r="E32" s="12">
        <v>95</v>
      </c>
    </row>
    <row r="33" spans="1:5" x14ac:dyDescent="0.25">
      <c r="A33" s="9">
        <f t="shared" si="0"/>
        <v>27</v>
      </c>
      <c r="B33" s="12" t="s">
        <v>51</v>
      </c>
      <c r="C33" s="12" t="s">
        <v>89</v>
      </c>
      <c r="D33" s="12" t="s">
        <v>90</v>
      </c>
      <c r="E33" s="12">
        <v>95</v>
      </c>
    </row>
    <row r="34" spans="1:5" x14ac:dyDescent="0.25">
      <c r="A34" s="9">
        <f t="shared" ref="A34:A56" si="1">RANK(E34,$E$2:$E$56)</f>
        <v>27</v>
      </c>
      <c r="B34" s="12" t="s">
        <v>51</v>
      </c>
      <c r="C34" s="12" t="s">
        <v>223</v>
      </c>
      <c r="D34" s="12" t="s">
        <v>224</v>
      </c>
      <c r="E34" s="12">
        <v>95</v>
      </c>
    </row>
    <row r="35" spans="1:5" x14ac:dyDescent="0.25">
      <c r="A35" s="9">
        <f t="shared" si="1"/>
        <v>34</v>
      </c>
      <c r="B35" s="12" t="s">
        <v>176</v>
      </c>
      <c r="C35" s="12" t="s">
        <v>241</v>
      </c>
      <c r="D35" s="12" t="s">
        <v>175</v>
      </c>
      <c r="E35" s="12">
        <v>94</v>
      </c>
    </row>
    <row r="36" spans="1:5" x14ac:dyDescent="0.25">
      <c r="A36" s="9">
        <f t="shared" si="1"/>
        <v>34</v>
      </c>
      <c r="B36" s="12" t="s">
        <v>231</v>
      </c>
      <c r="C36" s="12" t="s">
        <v>240</v>
      </c>
      <c r="D36" s="12" t="s">
        <v>232</v>
      </c>
      <c r="E36" s="12">
        <v>94</v>
      </c>
    </row>
    <row r="37" spans="1:5" x14ac:dyDescent="0.25">
      <c r="A37" s="9">
        <f t="shared" si="1"/>
        <v>34</v>
      </c>
      <c r="B37" s="12" t="s">
        <v>176</v>
      </c>
      <c r="C37" s="12" t="s">
        <v>234</v>
      </c>
      <c r="D37" s="12" t="s">
        <v>175</v>
      </c>
      <c r="E37" s="12">
        <v>94</v>
      </c>
    </row>
    <row r="38" spans="1:5" x14ac:dyDescent="0.25">
      <c r="A38" s="9">
        <f t="shared" si="1"/>
        <v>37</v>
      </c>
      <c r="B38" s="12" t="s">
        <v>205</v>
      </c>
      <c r="C38" s="12" t="s">
        <v>239</v>
      </c>
      <c r="D38" s="12" t="s">
        <v>206</v>
      </c>
      <c r="E38" s="12">
        <v>93</v>
      </c>
    </row>
    <row r="39" spans="1:5" x14ac:dyDescent="0.25">
      <c r="A39" s="9">
        <f t="shared" si="1"/>
        <v>38</v>
      </c>
      <c r="B39" s="12" t="s">
        <v>51</v>
      </c>
      <c r="C39" s="12" t="s">
        <v>91</v>
      </c>
      <c r="D39" s="12" t="s">
        <v>92</v>
      </c>
      <c r="E39" s="12">
        <v>91</v>
      </c>
    </row>
    <row r="40" spans="1:5" x14ac:dyDescent="0.25">
      <c r="A40" s="9">
        <f t="shared" si="1"/>
        <v>38</v>
      </c>
      <c r="B40" s="12" t="s">
        <v>52</v>
      </c>
      <c r="C40" s="12" t="s">
        <v>238</v>
      </c>
      <c r="D40" s="12" t="s">
        <v>237</v>
      </c>
      <c r="E40" s="12">
        <v>91</v>
      </c>
    </row>
    <row r="41" spans="1:5" x14ac:dyDescent="0.25">
      <c r="A41" s="9">
        <f t="shared" si="1"/>
        <v>40</v>
      </c>
      <c r="B41" s="12" t="s">
        <v>24</v>
      </c>
      <c r="C41" s="12" t="s">
        <v>87</v>
      </c>
      <c r="D41" s="12" t="s">
        <v>25</v>
      </c>
      <c r="E41" s="12">
        <v>90</v>
      </c>
    </row>
    <row r="42" spans="1:5" x14ac:dyDescent="0.25">
      <c r="A42" s="9">
        <f t="shared" si="1"/>
        <v>40</v>
      </c>
      <c r="B42" s="12" t="s">
        <v>94</v>
      </c>
      <c r="C42" s="12" t="s">
        <v>225</v>
      </c>
      <c r="D42" s="12" t="s">
        <v>226</v>
      </c>
      <c r="E42" s="12">
        <v>90</v>
      </c>
    </row>
    <row r="43" spans="1:5" x14ac:dyDescent="0.25">
      <c r="A43" s="9">
        <f t="shared" si="1"/>
        <v>40</v>
      </c>
      <c r="B43" s="12" t="s">
        <v>244</v>
      </c>
      <c r="C43" s="12" t="s">
        <v>243</v>
      </c>
      <c r="D43" s="12" t="s">
        <v>245</v>
      </c>
      <c r="E43" s="12">
        <v>90</v>
      </c>
    </row>
    <row r="44" spans="1:5" x14ac:dyDescent="0.25">
      <c r="A44" s="9">
        <f t="shared" si="1"/>
        <v>43</v>
      </c>
      <c r="B44" s="12" t="s">
        <v>176</v>
      </c>
      <c r="C44" s="12" t="s">
        <v>248</v>
      </c>
      <c r="D44" s="12" t="s">
        <v>246</v>
      </c>
      <c r="E44" s="12">
        <v>89</v>
      </c>
    </row>
    <row r="45" spans="1:5" x14ac:dyDescent="0.25">
      <c r="A45" s="9">
        <f t="shared" si="1"/>
        <v>44</v>
      </c>
      <c r="B45" s="12" t="s">
        <v>52</v>
      </c>
      <c r="C45" s="12" t="s">
        <v>156</v>
      </c>
      <c r="D45" s="12" t="s">
        <v>158</v>
      </c>
      <c r="E45" s="12">
        <v>88</v>
      </c>
    </row>
    <row r="46" spans="1:5" x14ac:dyDescent="0.25">
      <c r="A46" s="9">
        <f t="shared" si="1"/>
        <v>45</v>
      </c>
      <c r="B46" s="12" t="s">
        <v>51</v>
      </c>
      <c r="C46" s="12" t="s">
        <v>70</v>
      </c>
      <c r="D46" s="12" t="s">
        <v>71</v>
      </c>
      <c r="E46" s="12">
        <v>86</v>
      </c>
    </row>
    <row r="47" spans="1:5" x14ac:dyDescent="0.25">
      <c r="A47" s="9">
        <f t="shared" si="1"/>
        <v>46</v>
      </c>
      <c r="B47" s="12" t="s">
        <v>94</v>
      </c>
      <c r="C47" s="12" t="s">
        <v>93</v>
      </c>
      <c r="D47" s="12" t="s">
        <v>95</v>
      </c>
      <c r="E47" s="12">
        <v>84</v>
      </c>
    </row>
    <row r="48" spans="1:5" x14ac:dyDescent="0.25">
      <c r="A48" s="9">
        <f t="shared" si="1"/>
        <v>46</v>
      </c>
      <c r="B48" s="12" t="s">
        <v>186</v>
      </c>
      <c r="C48" s="12" t="s">
        <v>256</v>
      </c>
      <c r="D48" s="12" t="s">
        <v>257</v>
      </c>
      <c r="E48" s="12">
        <v>84</v>
      </c>
    </row>
    <row r="49" spans="1:5" x14ac:dyDescent="0.25">
      <c r="A49" s="9">
        <f t="shared" si="1"/>
        <v>48</v>
      </c>
      <c r="B49" s="12" t="s">
        <v>10</v>
      </c>
      <c r="C49" s="12" t="s">
        <v>85</v>
      </c>
      <c r="D49" s="12" t="s">
        <v>86</v>
      </c>
      <c r="E49" s="12">
        <v>83</v>
      </c>
    </row>
    <row r="50" spans="1:5" x14ac:dyDescent="0.25">
      <c r="A50" s="9">
        <f t="shared" si="1"/>
        <v>48</v>
      </c>
      <c r="B50" s="12" t="s">
        <v>55</v>
      </c>
      <c r="C50" s="12" t="s">
        <v>54</v>
      </c>
      <c r="D50" s="12" t="s">
        <v>69</v>
      </c>
      <c r="E50" s="12">
        <v>83</v>
      </c>
    </row>
    <row r="51" spans="1:5" x14ac:dyDescent="0.25">
      <c r="A51" s="9">
        <f t="shared" si="1"/>
        <v>48</v>
      </c>
      <c r="B51" s="12" t="s">
        <v>57</v>
      </c>
      <c r="C51" s="12" t="s">
        <v>153</v>
      </c>
      <c r="D51" s="12" t="s">
        <v>155</v>
      </c>
      <c r="E51" s="12">
        <v>83</v>
      </c>
    </row>
    <row r="52" spans="1:5" x14ac:dyDescent="0.25">
      <c r="A52" s="9">
        <f t="shared" si="1"/>
        <v>51</v>
      </c>
      <c r="B52" s="12" t="s">
        <v>186</v>
      </c>
      <c r="C52" s="12" t="s">
        <v>188</v>
      </c>
      <c r="D52" s="12" t="s">
        <v>189</v>
      </c>
      <c r="E52" s="12">
        <v>82</v>
      </c>
    </row>
    <row r="53" spans="1:5" x14ac:dyDescent="0.25">
      <c r="A53" s="9">
        <f t="shared" si="1"/>
        <v>52</v>
      </c>
      <c r="B53" s="12" t="s">
        <v>199</v>
      </c>
      <c r="C53" s="12" t="s">
        <v>200</v>
      </c>
      <c r="D53" s="12" t="s">
        <v>202</v>
      </c>
      <c r="E53" s="12">
        <v>80</v>
      </c>
    </row>
    <row r="54" spans="1:5" x14ac:dyDescent="0.25">
      <c r="A54" s="9">
        <f t="shared" si="1"/>
        <v>53</v>
      </c>
      <c r="B54" s="12" t="s">
        <v>63</v>
      </c>
      <c r="C54" s="12" t="s">
        <v>220</v>
      </c>
      <c r="D54" s="12" t="s">
        <v>221</v>
      </c>
      <c r="E54" s="12">
        <v>79</v>
      </c>
    </row>
    <row r="55" spans="1:5" x14ac:dyDescent="0.25">
      <c r="A55" s="9">
        <f t="shared" si="1"/>
        <v>54</v>
      </c>
      <c r="B55" s="12" t="s">
        <v>24</v>
      </c>
      <c r="C55" s="12" t="s">
        <v>161</v>
      </c>
      <c r="D55" s="12" t="s">
        <v>162</v>
      </c>
      <c r="E55" s="12">
        <v>77</v>
      </c>
    </row>
    <row r="56" spans="1:5" x14ac:dyDescent="0.25">
      <c r="A56" s="9">
        <f t="shared" si="1"/>
        <v>55</v>
      </c>
      <c r="B56" s="12" t="s">
        <v>52</v>
      </c>
      <c r="C56" s="12" t="s">
        <v>230</v>
      </c>
      <c r="D56" s="12" t="s">
        <v>228</v>
      </c>
      <c r="E56" s="12">
        <v>72</v>
      </c>
    </row>
  </sheetData>
  <sortState ref="A2:E56">
    <sortCondition descending="1" ref="E2:E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4" sqref="B4"/>
    </sheetView>
  </sheetViews>
  <sheetFormatPr defaultRowHeight="15" x14ac:dyDescent="0.25"/>
  <cols>
    <col min="1" max="1" width="18.85546875" bestFit="1" customWidth="1"/>
    <col min="2" max="2" width="6" bestFit="1" customWidth="1"/>
    <col min="4" max="4" width="16.85546875" style="14" bestFit="1" customWidth="1"/>
    <col min="5" max="6" width="9.140625" style="14"/>
  </cols>
  <sheetData>
    <row r="1" spans="1:6" x14ac:dyDescent="0.25">
      <c r="A1" s="19" t="s">
        <v>73</v>
      </c>
      <c r="B1" s="20"/>
      <c r="D1" s="15" t="s">
        <v>78</v>
      </c>
      <c r="E1" s="15" t="s">
        <v>79</v>
      </c>
      <c r="F1" s="13" t="s">
        <v>81</v>
      </c>
    </row>
    <row r="2" spans="1:6" x14ac:dyDescent="0.25">
      <c r="A2" s="17" t="s">
        <v>88</v>
      </c>
      <c r="B2" s="12">
        <v>56</v>
      </c>
      <c r="D2" s="15"/>
      <c r="E2" s="15"/>
      <c r="F2" s="13"/>
    </row>
    <row r="3" spans="1:6" x14ac:dyDescent="0.25">
      <c r="A3" s="17" t="s">
        <v>74</v>
      </c>
      <c r="B3" s="12">
        <f>COUNTIF('alle resultater'!F2:F64,"&gt;0")</f>
        <v>62</v>
      </c>
      <c r="D3" s="13">
        <v>100</v>
      </c>
      <c r="E3" s="13">
        <f>COUNTIF('alle resultater'!$N$2:$BV$64,D3)</f>
        <v>2</v>
      </c>
      <c r="F3" s="16">
        <f t="shared" ref="F3:F33" si="0">E3/$E$34</f>
        <v>6.6445182724252493E-3</v>
      </c>
    </row>
    <row r="4" spans="1:6" x14ac:dyDescent="0.25">
      <c r="A4" s="17" t="s">
        <v>75</v>
      </c>
      <c r="B4" s="12">
        <f>COUNTIF('alle resultater'!N2:BV64,"&gt;0")</f>
        <v>301</v>
      </c>
      <c r="D4" s="13">
        <v>99</v>
      </c>
      <c r="E4" s="13">
        <f>COUNTIF('alle resultater'!$N$2:$BV$64,D4)</f>
        <v>11</v>
      </c>
      <c r="F4" s="16">
        <f t="shared" si="0"/>
        <v>3.6544850498338874E-2</v>
      </c>
    </row>
    <row r="5" spans="1:6" x14ac:dyDescent="0.25">
      <c r="A5" s="17" t="s">
        <v>77</v>
      </c>
      <c r="B5" s="12">
        <f>SUMIF('alle resultater'!N2:BV64,"&gt;0")</f>
        <v>27096</v>
      </c>
      <c r="D5" s="13">
        <v>98</v>
      </c>
      <c r="E5" s="13">
        <f>COUNTIF('alle resultater'!$N$2:$BV$64,D5)</f>
        <v>17</v>
      </c>
      <c r="F5" s="16">
        <f t="shared" si="0"/>
        <v>5.647840531561462E-2</v>
      </c>
    </row>
    <row r="6" spans="1:6" x14ac:dyDescent="0.25">
      <c r="A6" s="17" t="s">
        <v>76</v>
      </c>
      <c r="B6" s="18">
        <f>B5/B4</f>
        <v>90.019933554817271</v>
      </c>
      <c r="D6" s="13">
        <v>97</v>
      </c>
      <c r="E6" s="13">
        <f>COUNTIF('alle resultater'!$N$2:$BV$64,D6)</f>
        <v>27</v>
      </c>
      <c r="F6" s="16">
        <f t="shared" si="0"/>
        <v>8.9700996677740868E-2</v>
      </c>
    </row>
    <row r="7" spans="1:6" x14ac:dyDescent="0.25">
      <c r="D7" s="13">
        <v>96</v>
      </c>
      <c r="E7" s="13">
        <f>COUNTIF('alle resultater'!$N$2:$BV$64,D7)</f>
        <v>15</v>
      </c>
      <c r="F7" s="16">
        <f t="shared" si="0"/>
        <v>4.9833887043189369E-2</v>
      </c>
    </row>
    <row r="8" spans="1:6" x14ac:dyDescent="0.25">
      <c r="D8" s="13">
        <v>95</v>
      </c>
      <c r="E8" s="13">
        <f>COUNTIF('alle resultater'!$N$2:$BV$64,D8)</f>
        <v>20</v>
      </c>
      <c r="F8" s="16">
        <f t="shared" si="0"/>
        <v>6.6445182724252497E-2</v>
      </c>
    </row>
    <row r="9" spans="1:6" x14ac:dyDescent="0.25">
      <c r="D9" s="13">
        <v>94</v>
      </c>
      <c r="E9" s="13">
        <f>COUNTIF('alle resultater'!$N$2:$BV$64,D9)</f>
        <v>24</v>
      </c>
      <c r="F9" s="16">
        <f t="shared" si="0"/>
        <v>7.9734219269102985E-2</v>
      </c>
    </row>
    <row r="10" spans="1:6" x14ac:dyDescent="0.25">
      <c r="D10" s="13">
        <v>93</v>
      </c>
      <c r="E10" s="13">
        <f>COUNTIF('alle resultater'!$N$2:$BV$64,D10)</f>
        <v>20</v>
      </c>
      <c r="F10" s="16">
        <f t="shared" si="0"/>
        <v>6.6445182724252497E-2</v>
      </c>
    </row>
    <row r="11" spans="1:6" x14ac:dyDescent="0.25">
      <c r="D11" s="13">
        <v>92</v>
      </c>
      <c r="E11" s="13">
        <f>COUNTIF('alle resultater'!$N$2:$BV$64,D11)</f>
        <v>17</v>
      </c>
      <c r="F11" s="16">
        <f t="shared" si="0"/>
        <v>5.647840531561462E-2</v>
      </c>
    </row>
    <row r="12" spans="1:6" x14ac:dyDescent="0.25">
      <c r="D12" s="13">
        <v>91</v>
      </c>
      <c r="E12" s="13">
        <f>COUNTIF('alle resultater'!$N$2:$BV$64,D12)</f>
        <v>9</v>
      </c>
      <c r="F12" s="16">
        <f t="shared" si="0"/>
        <v>2.9900332225913623E-2</v>
      </c>
    </row>
    <row r="13" spans="1:6" x14ac:dyDescent="0.25">
      <c r="D13" s="13">
        <v>90</v>
      </c>
      <c r="E13" s="13">
        <f>COUNTIF('alle resultater'!$N$2:$BV$64,D13)</f>
        <v>21</v>
      </c>
      <c r="F13" s="16">
        <f t="shared" si="0"/>
        <v>6.9767441860465115E-2</v>
      </c>
    </row>
    <row r="14" spans="1:6" x14ac:dyDescent="0.25">
      <c r="D14" s="13">
        <v>89</v>
      </c>
      <c r="E14" s="13">
        <f>COUNTIF('alle resultater'!$N$2:$BV$64,D14)</f>
        <v>9</v>
      </c>
      <c r="F14" s="16">
        <f t="shared" si="0"/>
        <v>2.9900332225913623E-2</v>
      </c>
    </row>
    <row r="15" spans="1:6" x14ac:dyDescent="0.25">
      <c r="D15" s="13">
        <v>88</v>
      </c>
      <c r="E15" s="13">
        <f>COUNTIF('alle resultater'!$N$2:$BV$64,D15)</f>
        <v>13</v>
      </c>
      <c r="F15" s="16">
        <f t="shared" si="0"/>
        <v>4.3189368770764118E-2</v>
      </c>
    </row>
    <row r="16" spans="1:6" x14ac:dyDescent="0.25">
      <c r="D16" s="13">
        <v>87</v>
      </c>
      <c r="E16" s="13">
        <f>COUNTIF('alle resultater'!$N$2:$BV$64,D16)</f>
        <v>10</v>
      </c>
      <c r="F16" s="16">
        <f t="shared" si="0"/>
        <v>3.3222591362126248E-2</v>
      </c>
    </row>
    <row r="17" spans="4:6" x14ac:dyDescent="0.25">
      <c r="D17" s="13">
        <v>86</v>
      </c>
      <c r="E17" s="13">
        <f>COUNTIF('alle resultater'!$N$2:$BV$64,D17)</f>
        <v>15</v>
      </c>
      <c r="F17" s="16">
        <f t="shared" si="0"/>
        <v>4.9833887043189369E-2</v>
      </c>
    </row>
    <row r="18" spans="4:6" x14ac:dyDescent="0.25">
      <c r="D18" s="13">
        <v>85</v>
      </c>
      <c r="E18" s="13">
        <f>COUNTIF('alle resultater'!$N$2:$BV$64,D18)</f>
        <v>8</v>
      </c>
      <c r="F18" s="16">
        <f t="shared" si="0"/>
        <v>2.6578073089700997E-2</v>
      </c>
    </row>
    <row r="19" spans="4:6" x14ac:dyDescent="0.25">
      <c r="D19" s="13">
        <v>84</v>
      </c>
      <c r="E19" s="13">
        <f>COUNTIF('alle resultater'!$N$2:$BV$64,D19)</f>
        <v>12</v>
      </c>
      <c r="F19" s="16">
        <f t="shared" si="0"/>
        <v>3.9867109634551492E-2</v>
      </c>
    </row>
    <row r="20" spans="4:6" x14ac:dyDescent="0.25">
      <c r="D20" s="13">
        <v>83</v>
      </c>
      <c r="E20" s="13">
        <f>COUNTIF('alle resultater'!$N$2:$BV$64,D20)</f>
        <v>5</v>
      </c>
      <c r="F20" s="16">
        <f t="shared" si="0"/>
        <v>1.6611295681063124E-2</v>
      </c>
    </row>
    <row r="21" spans="4:6" x14ac:dyDescent="0.25">
      <c r="D21" s="13">
        <v>82</v>
      </c>
      <c r="E21" s="13">
        <f>COUNTIF('alle resultater'!$N$2:$BV$64,D21)</f>
        <v>5</v>
      </c>
      <c r="F21" s="16">
        <f t="shared" si="0"/>
        <v>1.6611295681063124E-2</v>
      </c>
    </row>
    <row r="22" spans="4:6" x14ac:dyDescent="0.25">
      <c r="D22" s="13">
        <v>81</v>
      </c>
      <c r="E22" s="13">
        <f>COUNTIF('alle resultater'!$N$2:$BV$64,D22)</f>
        <v>3</v>
      </c>
      <c r="F22" s="16">
        <f t="shared" si="0"/>
        <v>9.9667774086378731E-3</v>
      </c>
    </row>
    <row r="23" spans="4:6" x14ac:dyDescent="0.25">
      <c r="D23" s="13">
        <v>80</v>
      </c>
      <c r="E23" s="13">
        <f>COUNTIF('alle resultater'!$N$2:$BV$64,D23)</f>
        <v>6</v>
      </c>
      <c r="F23" s="16">
        <f t="shared" si="0"/>
        <v>1.9933554817275746E-2</v>
      </c>
    </row>
    <row r="24" spans="4:6" x14ac:dyDescent="0.25">
      <c r="D24" s="13">
        <v>79</v>
      </c>
      <c r="E24" s="13">
        <f>COUNTIF('alle resultater'!$N$2:$BV$64,D24)</f>
        <v>8</v>
      </c>
      <c r="F24" s="16">
        <f t="shared" si="0"/>
        <v>2.6578073089700997E-2</v>
      </c>
    </row>
    <row r="25" spans="4:6" x14ac:dyDescent="0.25">
      <c r="D25" s="13">
        <v>78</v>
      </c>
      <c r="E25" s="13">
        <f>COUNTIF('alle resultater'!$N$2:$BV$64,D25)</f>
        <v>8</v>
      </c>
      <c r="F25" s="16">
        <f t="shared" si="0"/>
        <v>2.6578073089700997E-2</v>
      </c>
    </row>
    <row r="26" spans="4:6" x14ac:dyDescent="0.25">
      <c r="D26" s="13">
        <v>77</v>
      </c>
      <c r="E26" s="13">
        <f>COUNTIF('alle resultater'!$N$2:$BV$64,D26)</f>
        <v>4</v>
      </c>
      <c r="F26" s="16">
        <f t="shared" si="0"/>
        <v>1.3289036544850499E-2</v>
      </c>
    </row>
    <row r="27" spans="4:6" x14ac:dyDescent="0.25">
      <c r="D27" s="13">
        <v>76</v>
      </c>
      <c r="E27" s="13">
        <f>COUNTIF('alle resultater'!$N$2:$BV$64,D27)</f>
        <v>2</v>
      </c>
      <c r="F27" s="16">
        <f t="shared" si="0"/>
        <v>6.6445182724252493E-3</v>
      </c>
    </row>
    <row r="28" spans="4:6" x14ac:dyDescent="0.25">
      <c r="D28" s="13">
        <v>75</v>
      </c>
      <c r="E28" s="13">
        <f>COUNTIF('alle resultater'!$N$2:$BV$64,D28)</f>
        <v>3</v>
      </c>
      <c r="F28" s="16">
        <f t="shared" si="0"/>
        <v>9.9667774086378731E-3</v>
      </c>
    </row>
    <row r="29" spans="4:6" x14ac:dyDescent="0.25">
      <c r="D29" s="13">
        <v>74</v>
      </c>
      <c r="E29" s="13">
        <f>COUNTIF('alle resultater'!$N$2:$BV$64,D29)</f>
        <v>4</v>
      </c>
      <c r="F29" s="16">
        <f t="shared" si="0"/>
        <v>1.3289036544850499E-2</v>
      </c>
    </row>
    <row r="30" spans="4:6" x14ac:dyDescent="0.25">
      <c r="D30" s="13">
        <v>73</v>
      </c>
      <c r="E30" s="13">
        <f>COUNTIF('alle resultater'!$N$2:$BV$64,D30)</f>
        <v>0</v>
      </c>
      <c r="F30" s="16">
        <f t="shared" si="0"/>
        <v>0</v>
      </c>
    </row>
    <row r="31" spans="4:6" x14ac:dyDescent="0.25">
      <c r="D31" s="13">
        <v>72</v>
      </c>
      <c r="E31" s="13">
        <f>COUNTIF('alle resultater'!$N$2:$BV$64,D31)</f>
        <v>2</v>
      </c>
      <c r="F31" s="16">
        <f t="shared" si="0"/>
        <v>6.6445182724252493E-3</v>
      </c>
    </row>
    <row r="32" spans="4:6" x14ac:dyDescent="0.25">
      <c r="D32" s="13">
        <v>71</v>
      </c>
      <c r="E32" s="13">
        <f>COUNTIF('alle resultater'!$N$2:$BV$64,D32)</f>
        <v>1</v>
      </c>
      <c r="F32" s="16">
        <f t="shared" si="0"/>
        <v>3.3222591362126247E-3</v>
      </c>
    </row>
    <row r="33" spans="4:6" x14ac:dyDescent="0.25">
      <c r="D33" s="13">
        <v>70</v>
      </c>
      <c r="E33" s="13">
        <f>COUNTIF('alle resultater'!$N$2:$BV$64,D33)</f>
        <v>0</v>
      </c>
      <c r="F33" s="16">
        <f t="shared" si="0"/>
        <v>0</v>
      </c>
    </row>
    <row r="34" spans="4:6" x14ac:dyDescent="0.25">
      <c r="D34" s="15" t="s">
        <v>80</v>
      </c>
      <c r="E34" s="15">
        <f>SUM(E3:E33)</f>
        <v>301</v>
      </c>
      <c r="F34" s="21">
        <f>SUM(F3:F33)</f>
        <v>0.99999999999999978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E25" sqref="E25"/>
    </sheetView>
  </sheetViews>
  <sheetFormatPr defaultRowHeight="15" x14ac:dyDescent="0.25"/>
  <cols>
    <col min="1" max="1" width="27.28515625" customWidth="1"/>
    <col min="2" max="2" width="9.140625" style="22"/>
  </cols>
  <sheetData>
    <row r="1" spans="1:2" x14ac:dyDescent="0.25">
      <c r="A1" s="12" t="s">
        <v>272</v>
      </c>
      <c r="B1" s="79" t="s">
        <v>79</v>
      </c>
    </row>
    <row r="2" spans="1:2" x14ac:dyDescent="0.25">
      <c r="A2" s="71" t="s">
        <v>94</v>
      </c>
      <c r="B2" s="79">
        <f>COUNTIF('alle resultater'!$B$2:$B$63,A2)</f>
        <v>3</v>
      </c>
    </row>
    <row r="3" spans="1:2" x14ac:dyDescent="0.25">
      <c r="A3" s="65" t="s">
        <v>176</v>
      </c>
      <c r="B3" s="79">
        <f>COUNTIF('alle resultater'!$B$2:$B$63,A3)</f>
        <v>3</v>
      </c>
    </row>
    <row r="4" spans="1:2" x14ac:dyDescent="0.25">
      <c r="A4" s="39" t="s">
        <v>186</v>
      </c>
      <c r="B4" s="79">
        <f>COUNTIF('alle resultater'!$B$2:$B$63,A4)</f>
        <v>2</v>
      </c>
    </row>
    <row r="5" spans="1:2" x14ac:dyDescent="0.25">
      <c r="A5" s="65" t="s">
        <v>52</v>
      </c>
      <c r="B5" s="79">
        <f>COUNTIF('alle resultater'!$B$2:$B$63,A5)</f>
        <v>14</v>
      </c>
    </row>
    <row r="6" spans="1:2" x14ac:dyDescent="0.25">
      <c r="A6" s="33" t="s">
        <v>172</v>
      </c>
      <c r="B6" s="79">
        <f>COUNTIF('alle resultater'!$B$2:$B$63,A6)</f>
        <v>1</v>
      </c>
    </row>
    <row r="7" spans="1:2" x14ac:dyDescent="0.25">
      <c r="A7" s="1" t="s">
        <v>7</v>
      </c>
      <c r="B7" s="79">
        <f>COUNTIF('alle resultater'!$B$2:$B$63,A7)</f>
        <v>1</v>
      </c>
    </row>
    <row r="8" spans="1:2" x14ac:dyDescent="0.25">
      <c r="A8" s="65" t="s">
        <v>244</v>
      </c>
      <c r="B8" s="79">
        <f>COUNTIF('alle resultater'!$B$2:$B$63,A8)</f>
        <v>1</v>
      </c>
    </row>
    <row r="9" spans="1:2" x14ac:dyDescent="0.25">
      <c r="A9" s="39" t="s">
        <v>53</v>
      </c>
      <c r="B9" s="79">
        <f>COUNTIF('alle resultater'!$B$2:$B$63,A9)</f>
        <v>4</v>
      </c>
    </row>
    <row r="10" spans="1:2" x14ac:dyDescent="0.25">
      <c r="A10" s="1" t="s">
        <v>8</v>
      </c>
      <c r="B10" s="79">
        <f>COUNTIF('alle resultater'!$B$2:$B$63,A10)</f>
        <v>1</v>
      </c>
    </row>
    <row r="11" spans="1:2" x14ac:dyDescent="0.25">
      <c r="A11" s="36" t="s">
        <v>199</v>
      </c>
      <c r="B11" s="79">
        <f>COUNTIF('alle resultater'!$B$2:$B$63,A11)</f>
        <v>1</v>
      </c>
    </row>
    <row r="12" spans="1:2" x14ac:dyDescent="0.25">
      <c r="A12" s="33" t="s">
        <v>57</v>
      </c>
      <c r="B12" s="79">
        <f>COUNTIF('alle resultater'!$B$2:$B$63,A12)</f>
        <v>2</v>
      </c>
    </row>
    <row r="13" spans="1:2" x14ac:dyDescent="0.25">
      <c r="A13" s="36" t="s">
        <v>205</v>
      </c>
      <c r="B13" s="79">
        <f>COUNTIF('alle resultater'!$B$2:$B$63,A13)</f>
        <v>1</v>
      </c>
    </row>
    <row r="14" spans="1:2" x14ac:dyDescent="0.25">
      <c r="A14" s="2" t="s">
        <v>13</v>
      </c>
      <c r="B14" s="79">
        <f>COUNTIF('alle resultater'!$B$2:$B$63,A14)</f>
        <v>1</v>
      </c>
    </row>
    <row r="15" spans="1:2" x14ac:dyDescent="0.25">
      <c r="A15" s="2" t="s">
        <v>60</v>
      </c>
      <c r="B15" s="79">
        <f>COUNTIF('alle resultater'!$B$2:$B$63,A15)</f>
        <v>1</v>
      </c>
    </row>
    <row r="16" spans="1:2" x14ac:dyDescent="0.25">
      <c r="A16" s="1" t="s">
        <v>5</v>
      </c>
      <c r="B16" s="79">
        <f>COUNTIF('alle resultater'!$B$2:$B$63,A16)</f>
        <v>3</v>
      </c>
    </row>
    <row r="17" spans="1:2" x14ac:dyDescent="0.25">
      <c r="A17" s="33" t="s">
        <v>55</v>
      </c>
      <c r="B17" s="79">
        <f>COUNTIF('alle resultater'!$B$2:$B$63,A17)</f>
        <v>1</v>
      </c>
    </row>
    <row r="18" spans="1:2" x14ac:dyDescent="0.25">
      <c r="A18" s="36" t="s">
        <v>98</v>
      </c>
      <c r="B18" s="79">
        <f>COUNTIF('alle resultater'!$B$2:$B$63,A18)</f>
        <v>2</v>
      </c>
    </row>
    <row r="19" spans="1:2" x14ac:dyDescent="0.25">
      <c r="A19" s="65" t="s">
        <v>231</v>
      </c>
      <c r="B19" s="79">
        <f>COUNTIF('alle resultater'!$B$2:$B$63,A19)</f>
        <v>1</v>
      </c>
    </row>
    <row r="20" spans="1:2" x14ac:dyDescent="0.25">
      <c r="A20" s="2" t="s">
        <v>63</v>
      </c>
      <c r="B20" s="79">
        <f>COUNTIF('alle resultater'!$B$2:$B$63,A20)</f>
        <v>3</v>
      </c>
    </row>
    <row r="21" spans="1:2" x14ac:dyDescent="0.25">
      <c r="A21" s="65" t="s">
        <v>10</v>
      </c>
      <c r="B21" s="79">
        <f>COUNTIF('alle resultater'!$B$2:$B$63,A21)</f>
        <v>6</v>
      </c>
    </row>
    <row r="22" spans="1:2" x14ac:dyDescent="0.25">
      <c r="A22" s="39" t="s">
        <v>24</v>
      </c>
      <c r="B22" s="79">
        <f>COUNTIF('alle resultater'!$B$2:$B$63,A22)</f>
        <v>3</v>
      </c>
    </row>
    <row r="23" spans="1:2" x14ac:dyDescent="0.25">
      <c r="A23" s="2" t="s">
        <v>51</v>
      </c>
      <c r="B23" s="79">
        <f>COUNTIF('alle resultater'!$B$2:$B$63,A23)</f>
        <v>5</v>
      </c>
    </row>
  </sheetData>
  <sortState ref="A1:A55">
    <sortCondition ref="A1:A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alle resultater</vt:lpstr>
      <vt:lpstr>rank bedste resultat</vt:lpstr>
      <vt:lpstr>Statistikker</vt:lpstr>
      <vt:lpstr>racer</vt:lpstr>
    </vt:vector>
  </TitlesOfParts>
  <Company>Lysholdt Consulting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Lysholdt</dc:creator>
  <cp:lastModifiedBy>Paul Lysholdt</cp:lastModifiedBy>
  <dcterms:created xsi:type="dcterms:W3CDTF">2012-05-12T14:38:51Z</dcterms:created>
  <dcterms:modified xsi:type="dcterms:W3CDTF">2013-04-19T14:35:31Z</dcterms:modified>
</cp:coreProperties>
</file>